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Úprava vnitřních pros..." sheetId="2" r:id="rId2"/>
    <sheet name="2 - Elektroinstalace vnit..." sheetId="3" r:id="rId3"/>
    <sheet name="3 - Vedlejší rozpočtové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Úprava vnitřních pros...'!$C$92:$K$378</definedName>
    <definedName name="_xlnm.Print_Area" localSheetId="1">'1 - Úprava vnitřních pros...'!$C$4:$J$39,'1 - Úprava vnitřních pros...'!$C$45:$J$74,'1 - Úprava vnitřních pros...'!$C$80:$K$378</definedName>
    <definedName name="_xlnm.Print_Titles" localSheetId="1">'1 - Úprava vnitřních pros...'!$92:$92</definedName>
    <definedName name="_xlnm._FilterDatabase" localSheetId="2" hidden="1">'2 - Elektroinstalace vnit...'!$C$85:$K$329</definedName>
    <definedName name="_xlnm.Print_Area" localSheetId="2">'2 - Elektroinstalace vnit...'!$C$4:$J$39,'2 - Elektroinstalace vnit...'!$C$45:$J$67,'2 - Elektroinstalace vnit...'!$C$73:$K$329</definedName>
    <definedName name="_xlnm.Print_Titles" localSheetId="2">'2 - Elektroinstalace vnit...'!$85:$85</definedName>
    <definedName name="_xlnm._FilterDatabase" localSheetId="3" hidden="1">'3 - Vedlejší rozpočtové n...'!$C$83:$K$98</definedName>
    <definedName name="_xlnm.Print_Area" localSheetId="3">'3 - Vedlejší rozpočtové n...'!$C$4:$J$39,'3 - Vedlejší rozpočtové n...'!$C$45:$J$65,'3 - Vedlejší rozpočtové n...'!$C$71:$K$98</definedName>
    <definedName name="_xlnm.Print_Titles" localSheetId="3">'3 - Vedlejší rozpočtové n...'!$83:$83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3" r="J37"/>
  <c r="J36"/>
  <c i="1" r="AY56"/>
  <c i="3" r="J35"/>
  <c i="1" r="AX56"/>
  <c i="3"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2" r="J37"/>
  <c r="J36"/>
  <c i="1" r="AY55"/>
  <c i="2" r="J35"/>
  <c i="1" r="AX55"/>
  <c i="2" r="BI376"/>
  <c r="BH376"/>
  <c r="BG376"/>
  <c r="BF376"/>
  <c r="T376"/>
  <c r="R376"/>
  <c r="P376"/>
  <c r="BI345"/>
  <c r="BH345"/>
  <c r="BG345"/>
  <c r="BF345"/>
  <c r="T345"/>
  <c r="R345"/>
  <c r="P345"/>
  <c r="BI334"/>
  <c r="BH334"/>
  <c r="BG334"/>
  <c r="BF334"/>
  <c r="T334"/>
  <c r="R334"/>
  <c r="P334"/>
  <c r="BI320"/>
  <c r="BH320"/>
  <c r="BG320"/>
  <c r="BF320"/>
  <c r="T320"/>
  <c r="R320"/>
  <c r="P320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BK279"/>
  <c r="J227"/>
  <c r="BK168"/>
  <c i="3" r="J307"/>
  <c r="BK265"/>
  <c r="BK209"/>
  <c r="BK178"/>
  <c r="BK145"/>
  <c r="BK115"/>
  <c r="BK318"/>
  <c r="J297"/>
  <c r="BK262"/>
  <c r="BK241"/>
  <c r="J211"/>
  <c r="BK174"/>
  <c r="BK127"/>
  <c r="BK96"/>
  <c r="J327"/>
  <c r="J273"/>
  <c r="BK242"/>
  <c r="BK204"/>
  <c r="BK157"/>
  <c r="BK131"/>
  <c r="J128"/>
  <c r="BK120"/>
  <c r="J112"/>
  <c r="J107"/>
  <c r="J324"/>
  <c r="J292"/>
  <c r="BK258"/>
  <c r="J237"/>
  <c r="J202"/>
  <c r="J178"/>
  <c r="J147"/>
  <c r="J115"/>
  <c i="4" r="BK93"/>
  <c i="2" r="J267"/>
  <c r="BK219"/>
  <c r="J155"/>
  <c r="J334"/>
  <c r="J163"/>
  <c r="BK320"/>
  <c r="J279"/>
  <c r="BK231"/>
  <c r="BK186"/>
  <c i="3" r="BK290"/>
  <c r="BK259"/>
  <c r="BK220"/>
  <c r="BK208"/>
  <c r="J183"/>
  <c r="J155"/>
  <c r="J101"/>
  <c r="J315"/>
  <c r="BK281"/>
  <c r="J234"/>
  <c r="BK193"/>
  <c r="J162"/>
  <c r="J110"/>
  <c r="J99"/>
  <c r="BK314"/>
  <c r="J277"/>
  <c r="BK252"/>
  <c r="J223"/>
  <c r="BK182"/>
  <c r="BK147"/>
  <c r="BK322"/>
  <c r="BK294"/>
  <c r="BK277"/>
  <c r="J226"/>
  <c r="J196"/>
  <c r="BK168"/>
  <c r="J146"/>
  <c r="J114"/>
  <c i="4" r="J88"/>
  <c i="2" r="BK345"/>
  <c r="BK235"/>
  <c r="BK207"/>
  <c r="BK376"/>
  <c r="J198"/>
  <c r="J150"/>
  <c r="BK310"/>
  <c r="J284"/>
  <c r="BK225"/>
  <c r="BK163"/>
  <c i="3" r="BK306"/>
  <c r="BK275"/>
  <c r="BK206"/>
  <c r="J176"/>
  <c r="BK152"/>
  <c r="BK117"/>
  <c r="J325"/>
  <c r="BK298"/>
  <c r="J275"/>
  <c r="J249"/>
  <c r="J231"/>
  <c r="J194"/>
  <c r="BK154"/>
  <c r="J132"/>
  <c r="J93"/>
  <c r="BK313"/>
  <c r="J260"/>
  <c r="BK232"/>
  <c r="J188"/>
  <c r="J149"/>
  <c r="BK139"/>
  <c r="J308"/>
  <c r="BK288"/>
  <c r="BK263"/>
  <c r="J243"/>
  <c r="J204"/>
  <c r="J174"/>
  <c r="J140"/>
  <c r="J116"/>
  <c r="J91"/>
  <c i="4" r="J98"/>
  <c i="2" r="J240"/>
  <c r="BK194"/>
  <c r="BK138"/>
  <c r="J194"/>
  <c r="J168"/>
  <c r="J345"/>
  <c r="J286"/>
  <c r="J235"/>
  <c r="J184"/>
  <c i="3" r="BK311"/>
  <c r="J291"/>
  <c r="BK234"/>
  <c r="J197"/>
  <c r="BK170"/>
  <c r="J136"/>
  <c r="BK109"/>
  <c r="BK309"/>
  <c r="J283"/>
  <c r="J253"/>
  <c r="J222"/>
  <c r="J192"/>
  <c r="BK163"/>
  <c r="BK114"/>
  <c r="BK329"/>
  <c r="J296"/>
  <c r="J271"/>
  <c r="J241"/>
  <c r="BK210"/>
  <c r="BK165"/>
  <c r="J144"/>
  <c r="J314"/>
  <c r="J284"/>
  <c r="J265"/>
  <c r="BK239"/>
  <c r="J215"/>
  <c r="J201"/>
  <c r="J175"/>
  <c r="J161"/>
  <c r="BK133"/>
  <c r="J113"/>
  <c r="BK88"/>
  <c i="4" r="BK88"/>
  <c i="2" r="BK273"/>
  <c r="BK217"/>
  <c i="3" r="BK325"/>
  <c r="J298"/>
  <c r="BK249"/>
  <c r="BK224"/>
  <c r="J195"/>
  <c r="J160"/>
  <c r="J122"/>
  <c r="J311"/>
  <c r="BK284"/>
  <c r="BK251"/>
  <c r="J221"/>
  <c r="J189"/>
  <c r="BK142"/>
  <c r="BK107"/>
  <c r="BK328"/>
  <c r="J281"/>
  <c r="J262"/>
  <c r="BK221"/>
  <c r="J198"/>
  <c r="BK143"/>
  <c r="BK126"/>
  <c r="J118"/>
  <c r="J111"/>
  <c r="J97"/>
  <c r="BK320"/>
  <c r="J303"/>
  <c r="BK279"/>
  <c r="J227"/>
  <c r="BK207"/>
  <c r="BK169"/>
  <c r="J152"/>
  <c r="BK119"/>
  <c r="J89"/>
  <c i="4" r="J95"/>
  <c i="2" r="BK227"/>
  <c r="J210"/>
  <c r="BK96"/>
  <c r="BK180"/>
  <c r="J135"/>
  <c r="J294"/>
  <c r="BK240"/>
  <c r="J221"/>
  <c r="BK117"/>
  <c i="3" r="J280"/>
  <c r="J245"/>
  <c r="J216"/>
  <c r="BK198"/>
  <c r="BK166"/>
  <c r="J131"/>
  <c r="BK90"/>
  <c r="BK296"/>
  <c r="BK274"/>
  <c r="J248"/>
  <c r="BK216"/>
  <c r="BK188"/>
  <c r="J141"/>
  <c r="BK106"/>
  <c r="J326"/>
  <c r="BK300"/>
  <c r="J256"/>
  <c r="BK229"/>
  <c r="J187"/>
  <c r="J159"/>
  <c r="BK136"/>
  <c r="BK304"/>
  <c r="BK282"/>
  <c r="BK236"/>
  <c r="BK203"/>
  <c r="BK173"/>
  <c r="J158"/>
  <c r="BK130"/>
  <c r="J90"/>
  <c i="4" r="BK92"/>
  <c i="2" r="J245"/>
  <c r="BK192"/>
  <c r="BK210"/>
  <c r="BK176"/>
  <c r="BK99"/>
  <c r="BK289"/>
  <c r="J251"/>
  <c r="J204"/>
  <c r="J124"/>
  <c i="3" r="J300"/>
  <c r="J269"/>
  <c r="BK231"/>
  <c r="J191"/>
  <c r="J167"/>
  <c r="BK144"/>
  <c r="J105"/>
  <c r="J295"/>
  <c r="BK261"/>
  <c r="J246"/>
  <c r="J206"/>
  <c r="BK179"/>
  <c r="BK149"/>
  <c r="BK98"/>
  <c r="BK319"/>
  <c r="J299"/>
  <c r="J251"/>
  <c r="J217"/>
  <c r="J185"/>
  <c r="BK148"/>
  <c r="BK93"/>
  <c r="J306"/>
  <c r="J272"/>
  <c r="BK254"/>
  <c r="BK212"/>
  <c r="J179"/>
  <c r="BK153"/>
  <c r="BK122"/>
  <c r="BK101"/>
  <c i="4" r="BK90"/>
  <c i="2" r="J273"/>
  <c r="J231"/>
  <c r="BK221"/>
  <c r="BK150"/>
  <c r="BK184"/>
  <c r="J110"/>
  <c r="J308"/>
  <c r="BK245"/>
  <c r="J190"/>
  <c r="J99"/>
  <c i="3" r="J294"/>
  <c r="J254"/>
  <c r="BK219"/>
  <c r="BK194"/>
  <c r="J154"/>
  <c r="J126"/>
  <c r="BK89"/>
  <c r="BK305"/>
  <c r="BK264"/>
  <c r="BK245"/>
  <c r="BK217"/>
  <c r="J180"/>
  <c r="J129"/>
  <c r="J92"/>
  <c r="BK310"/>
  <c r="J263"/>
  <c r="BK230"/>
  <c r="BK189"/>
  <c r="BK156"/>
  <c r="J323"/>
  <c r="J290"/>
  <c r="J278"/>
  <c r="BK246"/>
  <c r="J232"/>
  <c r="J205"/>
  <c r="J181"/>
  <c r="J166"/>
  <c r="J143"/>
  <c r="J121"/>
  <c r="BK92"/>
  <c i="4" r="J90"/>
  <c i="2" r="BK308"/>
  <c r="J256"/>
  <c r="BK198"/>
  <c r="BK110"/>
  <c i="3" r="BK301"/>
  <c r="BK276"/>
  <c r="J233"/>
  <c r="BK192"/>
  <c r="J153"/>
  <c r="BK128"/>
  <c r="J94"/>
  <c r="BK291"/>
  <c r="BK267"/>
  <c r="BK235"/>
  <c r="J203"/>
  <c r="BK155"/>
  <c r="BK113"/>
  <c r="BK91"/>
  <c r="J318"/>
  <c r="BK269"/>
  <c r="J235"/>
  <c r="BK211"/>
  <c r="BK176"/>
  <c r="J150"/>
  <c r="J130"/>
  <c r="J119"/>
  <c r="BK110"/>
  <c r="J96"/>
  <c r="J309"/>
  <c r="J286"/>
  <c r="BK255"/>
  <c r="BK222"/>
  <c r="BK180"/>
  <c r="BK159"/>
  <c r="BK123"/>
  <c r="BK103"/>
  <c i="4" r="J91"/>
  <c i="2" r="BK251"/>
  <c r="BK204"/>
  <c r="BK145"/>
  <c r="J313"/>
  <c r="BK155"/>
  <c r="J310"/>
  <c r="BK284"/>
  <c r="BK226"/>
  <c r="J145"/>
  <c i="3" r="BK302"/>
  <c r="J274"/>
  <c r="BK238"/>
  <c r="J214"/>
  <c r="J168"/>
  <c r="J151"/>
  <c r="BK116"/>
  <c r="J319"/>
  <c r="J287"/>
  <c r="BK260"/>
  <c r="BK226"/>
  <c r="BK201"/>
  <c r="J182"/>
  <c r="J133"/>
  <c r="J103"/>
  <c r="J328"/>
  <c r="BK293"/>
  <c r="J268"/>
  <c r="J240"/>
  <c r="J190"/>
  <c r="J163"/>
  <c r="BK326"/>
  <c r="BK289"/>
  <c r="BK256"/>
  <c r="J238"/>
  <c r="J210"/>
  <c r="J177"/>
  <c r="BK151"/>
  <c r="BK118"/>
  <c i="4" r="J97"/>
  <c r="BK97"/>
  <c i="2" r="J224"/>
  <c r="J186"/>
  <c r="J320"/>
  <c r="J171"/>
  <c r="J376"/>
  <c r="BK294"/>
  <c r="J276"/>
  <c r="J219"/>
  <c r="BK174"/>
  <c i="3" r="J316"/>
  <c r="J289"/>
  <c r="J239"/>
  <c r="J213"/>
  <c r="BK161"/>
  <c r="BK134"/>
  <c r="BK112"/>
  <c r="BK316"/>
  <c r="BK285"/>
  <c r="J258"/>
  <c r="BK223"/>
  <c r="BK190"/>
  <c r="J157"/>
  <c r="BK102"/>
  <c r="BK323"/>
  <c r="BK286"/>
  <c r="J255"/>
  <c r="J199"/>
  <c r="J171"/>
  <c r="J142"/>
  <c r="J310"/>
  <c r="J293"/>
  <c r="J266"/>
  <c r="BK233"/>
  <c r="BK184"/>
  <c r="BK162"/>
  <c r="J148"/>
  <c r="J104"/>
  <c i="4" r="BK98"/>
  <c r="BK87"/>
  <c i="2" r="J228"/>
  <c r="J188"/>
  <c r="BK104"/>
  <c r="J174"/>
  <c r="J96"/>
  <c r="J301"/>
  <c r="J261"/>
  <c r="J207"/>
  <c r="BK171"/>
  <c i="3" r="J305"/>
  <c r="J279"/>
  <c r="J242"/>
  <c r="J207"/>
  <c r="BK172"/>
  <c r="BK146"/>
  <c r="J120"/>
  <c r="J317"/>
  <c r="BK292"/>
  <c r="J259"/>
  <c r="J229"/>
  <c r="J212"/>
  <c r="J173"/>
  <c r="J137"/>
  <c r="BK97"/>
  <c r="BK327"/>
  <c r="BK287"/>
  <c r="J250"/>
  <c r="J220"/>
  <c r="BK181"/>
  <c r="BK140"/>
  <c r="BK312"/>
  <c r="BK280"/>
  <c r="J252"/>
  <c r="J224"/>
  <c r="BK195"/>
  <c r="J170"/>
  <c r="BK150"/>
  <c r="J124"/>
  <c r="J102"/>
  <c i="4" r="BK95"/>
  <c r="J93"/>
  <c i="2" r="BK286"/>
  <c r="BK224"/>
  <c r="J180"/>
  <c i="3" r="BK317"/>
  <c r="J288"/>
  <c r="BK240"/>
  <c r="BK205"/>
  <c r="BK171"/>
  <c r="BK135"/>
  <c r="J106"/>
  <c r="J302"/>
  <c r="BK278"/>
  <c r="BK247"/>
  <c r="J228"/>
  <c r="BK197"/>
  <c r="BK183"/>
  <c r="J134"/>
  <c r="BK104"/>
  <c r="J320"/>
  <c r="BK295"/>
  <c r="BK257"/>
  <c r="BK228"/>
  <c r="J164"/>
  <c r="J135"/>
  <c r="J127"/>
  <c r="J123"/>
  <c r="J117"/>
  <c r="J109"/>
  <c r="BK95"/>
  <c r="BK307"/>
  <c r="J264"/>
  <c r="BK248"/>
  <c r="BK214"/>
  <c r="BK191"/>
  <c r="J165"/>
  <c r="J139"/>
  <c r="BK99"/>
  <c i="2" r="BK306"/>
  <c r="J225"/>
  <c r="BK190"/>
  <c r="J117"/>
  <c r="J202"/>
  <c r="J160"/>
  <c r="J104"/>
  <c r="BK301"/>
  <c r="J289"/>
  <c r="BK202"/>
  <c i="1" r="AS54"/>
  <c i="3" r="J193"/>
  <c r="BK137"/>
  <c r="BK111"/>
  <c r="BK308"/>
  <c r="BK266"/>
  <c r="J244"/>
  <c r="J218"/>
  <c r="J172"/>
  <c r="BK124"/>
  <c r="J88"/>
  <c r="J312"/>
  <c r="BK272"/>
  <c r="BK244"/>
  <c r="J208"/>
  <c r="BK175"/>
  <c r="BK141"/>
  <c r="BK315"/>
  <c r="J285"/>
  <c r="J261"/>
  <c r="J247"/>
  <c r="BK218"/>
  <c r="BK187"/>
  <c r="BK164"/>
  <c r="J138"/>
  <c r="J100"/>
  <c i="4" r="J87"/>
  <c i="2" r="BK261"/>
  <c r="J217"/>
  <c r="BK160"/>
  <c r="J192"/>
  <c r="BK124"/>
  <c r="BK334"/>
  <c r="BK267"/>
  <c r="BK188"/>
  <c i="3" r="BK324"/>
  <c r="BK297"/>
  <c r="BK250"/>
  <c r="BK215"/>
  <c r="BK196"/>
  <c r="BK158"/>
  <c r="BK121"/>
  <c r="J95"/>
  <c r="BK303"/>
  <c r="J282"/>
  <c r="BK237"/>
  <c r="BK202"/>
  <c r="BK185"/>
  <c r="BK138"/>
  <c r="BK105"/>
  <c r="J329"/>
  <c r="J267"/>
  <c r="BK243"/>
  <c r="J209"/>
  <c r="BK177"/>
  <c r="J145"/>
  <c r="J313"/>
  <c r="BK283"/>
  <c r="J257"/>
  <c r="J219"/>
  <c r="BK199"/>
  <c r="BK167"/>
  <c r="BK132"/>
  <c i="4" r="J92"/>
  <c r="BK91"/>
  <c i="2" r="BK256"/>
  <c r="J226"/>
  <c r="J176"/>
  <c r="J306"/>
  <c r="J138"/>
  <c r="BK313"/>
  <c r="BK276"/>
  <c r="BK228"/>
  <c r="BK135"/>
  <c i="3" r="BK299"/>
  <c r="BK273"/>
  <c r="J230"/>
  <c r="J184"/>
  <c r="J169"/>
  <c r="BK129"/>
  <c r="J98"/>
  <c r="J304"/>
  <c r="BK271"/>
  <c r="J236"/>
  <c r="BK213"/>
  <c r="J186"/>
  <c r="J156"/>
  <c r="BK100"/>
  <c r="J322"/>
  <c r="J276"/>
  <c r="BK253"/>
  <c r="BK227"/>
  <c r="BK186"/>
  <c r="BK160"/>
  <c r="BK94"/>
  <c r="J301"/>
  <c r="BK268"/>
  <c i="2" l="1" r="R95"/>
  <c r="P109"/>
  <c r="T144"/>
  <c r="T185"/>
  <c r="T201"/>
  <c r="P206"/>
  <c r="BK223"/>
  <c r="J223"/>
  <c r="J69"/>
  <c r="R234"/>
  <c r="R288"/>
  <c r="T312"/>
  <c r="BK333"/>
  <c r="J333"/>
  <c r="J73"/>
  <c r="BK95"/>
  <c r="R109"/>
  <c r="R144"/>
  <c r="R185"/>
  <c r="BK201"/>
  <c r="J201"/>
  <c r="J67"/>
  <c r="R206"/>
  <c r="T223"/>
  <c r="P234"/>
  <c r="T288"/>
  <c r="R312"/>
  <c r="P333"/>
  <c i="3" r="BK87"/>
  <c r="J87"/>
  <c r="J60"/>
  <c r="T87"/>
  <c r="P108"/>
  <c r="R108"/>
  <c r="T125"/>
  <c r="R200"/>
  <c r="T200"/>
  <c r="R225"/>
  <c r="R270"/>
  <c r="P321"/>
  <c i="4" r="R86"/>
  <c i="2" r="T95"/>
  <c r="T109"/>
  <c r="BK144"/>
  <c r="J144"/>
  <c r="J63"/>
  <c r="BK185"/>
  <c r="J185"/>
  <c r="J64"/>
  <c r="P201"/>
  <c r="BK206"/>
  <c r="J206"/>
  <c r="J68"/>
  <c r="R223"/>
  <c r="BK234"/>
  <c r="J234"/>
  <c r="J70"/>
  <c r="P288"/>
  <c r="P312"/>
  <c r="T333"/>
  <c i="3" r="P87"/>
  <c r="R87"/>
  <c r="BK108"/>
  <c r="J108"/>
  <c r="J61"/>
  <c r="T108"/>
  <c r="P125"/>
  <c r="BK200"/>
  <c r="J200"/>
  <c r="J63"/>
  <c r="BK225"/>
  <c r="J225"/>
  <c r="J64"/>
  <c r="T225"/>
  <c r="T270"/>
  <c r="T321"/>
  <c i="4" r="T86"/>
  <c i="2" r="P95"/>
  <c r="BK109"/>
  <c r="J109"/>
  <c r="J62"/>
  <c r="P144"/>
  <c r="P185"/>
  <c r="R201"/>
  <c r="T206"/>
  <c r="P223"/>
  <c r="T234"/>
  <c r="BK288"/>
  <c r="J288"/>
  <c r="J71"/>
  <c r="BK312"/>
  <c r="J312"/>
  <c r="J72"/>
  <c r="R333"/>
  <c i="3" r="BK125"/>
  <c r="J125"/>
  <c r="J62"/>
  <c r="R125"/>
  <c r="P200"/>
  <c r="P225"/>
  <c r="BK270"/>
  <c r="J270"/>
  <c r="J65"/>
  <c r="P270"/>
  <c r="BK321"/>
  <c r="J321"/>
  <c r="J66"/>
  <c r="R321"/>
  <c i="4" r="BK86"/>
  <c r="J86"/>
  <c r="J61"/>
  <c r="P86"/>
  <c r="BK89"/>
  <c r="J89"/>
  <c r="J62"/>
  <c r="P89"/>
  <c r="R89"/>
  <c r="T89"/>
  <c r="BK96"/>
  <c r="J96"/>
  <c r="J64"/>
  <c r="P96"/>
  <c r="R96"/>
  <c r="T96"/>
  <c i="2" r="BK197"/>
  <c r="J197"/>
  <c r="J65"/>
  <c i="4" r="BK94"/>
  <c r="J94"/>
  <c r="J63"/>
  <c r="J78"/>
  <c r="BE87"/>
  <c r="BE88"/>
  <c r="BE95"/>
  <c r="BE98"/>
  <c r="F81"/>
  <c r="BE90"/>
  <c r="BE93"/>
  <c r="BE91"/>
  <c r="BE92"/>
  <c r="E48"/>
  <c r="BE97"/>
  <c i="2" r="J95"/>
  <c r="J61"/>
  <c i="3" r="BE93"/>
  <c r="BE95"/>
  <c r="BE96"/>
  <c r="BE105"/>
  <c r="BE107"/>
  <c r="BE109"/>
  <c r="BE110"/>
  <c r="BE112"/>
  <c r="BE126"/>
  <c r="BE127"/>
  <c r="BE129"/>
  <c r="BE131"/>
  <c r="BE134"/>
  <c r="BE136"/>
  <c r="BE144"/>
  <c r="BE156"/>
  <c r="BE171"/>
  <c r="BE176"/>
  <c r="BE177"/>
  <c r="BE185"/>
  <c r="BE189"/>
  <c r="BE192"/>
  <c r="BE202"/>
  <c r="BE208"/>
  <c r="BE216"/>
  <c r="BE220"/>
  <c r="BE229"/>
  <c r="BE230"/>
  <c r="BE231"/>
  <c r="BE234"/>
  <c r="BE240"/>
  <c r="BE241"/>
  <c r="BE244"/>
  <c r="BE249"/>
  <c r="BE250"/>
  <c r="BE261"/>
  <c r="BE269"/>
  <c r="BE273"/>
  <c r="BE275"/>
  <c r="BE283"/>
  <c r="BE284"/>
  <c r="BE287"/>
  <c r="BE296"/>
  <c r="BE297"/>
  <c r="BE298"/>
  <c r="BE302"/>
  <c r="BE305"/>
  <c r="BE325"/>
  <c r="J52"/>
  <c r="E76"/>
  <c r="BE88"/>
  <c r="BE89"/>
  <c r="BE90"/>
  <c r="BE91"/>
  <c r="BE98"/>
  <c r="BE100"/>
  <c r="BE101"/>
  <c r="BE104"/>
  <c r="BE114"/>
  <c r="BE122"/>
  <c r="BE124"/>
  <c r="BE132"/>
  <c r="BE137"/>
  <c r="BE151"/>
  <c r="BE152"/>
  <c r="BE154"/>
  <c r="BE161"/>
  <c r="BE166"/>
  <c r="BE168"/>
  <c r="BE169"/>
  <c r="BE178"/>
  <c r="BE180"/>
  <c r="BE183"/>
  <c r="BE193"/>
  <c r="BE194"/>
  <c r="BE196"/>
  <c r="BE197"/>
  <c r="BE201"/>
  <c r="BE205"/>
  <c r="BE206"/>
  <c r="BE212"/>
  <c r="BE213"/>
  <c r="BE215"/>
  <c r="BE218"/>
  <c r="BE222"/>
  <c r="BE223"/>
  <c r="BE224"/>
  <c r="BE233"/>
  <c r="BE236"/>
  <c r="BE245"/>
  <c r="BE246"/>
  <c r="BE248"/>
  <c r="BE254"/>
  <c r="BE258"/>
  <c r="BE259"/>
  <c r="BE260"/>
  <c r="BE264"/>
  <c r="BE274"/>
  <c r="BE278"/>
  <c r="BE281"/>
  <c r="BE282"/>
  <c r="BE289"/>
  <c r="BE290"/>
  <c r="BE294"/>
  <c r="BE301"/>
  <c r="BE304"/>
  <c r="BE306"/>
  <c r="BE307"/>
  <c r="BE315"/>
  <c r="BE316"/>
  <c r="BE317"/>
  <c r="BE324"/>
  <c r="BE326"/>
  <c r="BE327"/>
  <c r="BE328"/>
  <c r="BE329"/>
  <c r="F83"/>
  <c r="BE94"/>
  <c r="BE111"/>
  <c r="BE115"/>
  <c r="BE116"/>
  <c r="BE117"/>
  <c r="BE118"/>
  <c r="BE119"/>
  <c r="BE120"/>
  <c r="BE121"/>
  <c r="BE128"/>
  <c r="BE130"/>
  <c r="BE135"/>
  <c r="BE139"/>
  <c r="BE143"/>
  <c r="BE145"/>
  <c r="BE146"/>
  <c r="BE150"/>
  <c r="BE153"/>
  <c r="BE158"/>
  <c r="BE159"/>
  <c r="BE160"/>
  <c r="BE164"/>
  <c r="BE165"/>
  <c r="BE167"/>
  <c r="BE170"/>
  <c r="BE172"/>
  <c r="BE175"/>
  <c r="BE182"/>
  <c r="BE184"/>
  <c r="BE187"/>
  <c r="BE191"/>
  <c r="BE195"/>
  <c r="BE198"/>
  <c r="BE204"/>
  <c r="BE207"/>
  <c r="BE209"/>
  <c r="BE210"/>
  <c r="BE214"/>
  <c r="BE219"/>
  <c r="BE238"/>
  <c r="BE239"/>
  <c r="BE242"/>
  <c r="BE252"/>
  <c r="BE253"/>
  <c r="BE256"/>
  <c r="BE265"/>
  <c r="BE276"/>
  <c r="BE279"/>
  <c r="BE280"/>
  <c r="BE285"/>
  <c r="BE288"/>
  <c r="BE293"/>
  <c r="BE299"/>
  <c r="BE300"/>
  <c r="BE310"/>
  <c r="BE311"/>
  <c r="BE313"/>
  <c r="BE320"/>
  <c r="BE323"/>
  <c r="BE92"/>
  <c r="BE97"/>
  <c r="BE99"/>
  <c r="BE102"/>
  <c r="BE103"/>
  <c r="BE106"/>
  <c r="BE113"/>
  <c r="BE123"/>
  <c r="BE133"/>
  <c r="BE138"/>
  <c r="BE140"/>
  <c r="BE141"/>
  <c r="BE142"/>
  <c r="BE147"/>
  <c r="BE148"/>
  <c r="BE149"/>
  <c r="BE155"/>
  <c r="BE157"/>
  <c r="BE162"/>
  <c r="BE163"/>
  <c r="BE173"/>
  <c r="BE174"/>
  <c r="BE179"/>
  <c r="BE181"/>
  <c r="BE186"/>
  <c r="BE188"/>
  <c r="BE190"/>
  <c r="BE199"/>
  <c r="BE203"/>
  <c r="BE211"/>
  <c r="BE217"/>
  <c r="BE221"/>
  <c r="BE226"/>
  <c r="BE227"/>
  <c r="BE228"/>
  <c r="BE232"/>
  <c r="BE235"/>
  <c r="BE237"/>
  <c r="BE243"/>
  <c r="BE247"/>
  <c r="BE251"/>
  <c r="BE255"/>
  <c r="BE257"/>
  <c r="BE262"/>
  <c r="BE263"/>
  <c r="BE266"/>
  <c r="BE267"/>
  <c r="BE268"/>
  <c r="BE271"/>
  <c r="BE272"/>
  <c r="BE277"/>
  <c r="BE286"/>
  <c r="BE291"/>
  <c r="BE292"/>
  <c r="BE295"/>
  <c r="BE303"/>
  <c r="BE308"/>
  <c r="BE309"/>
  <c r="BE312"/>
  <c r="BE314"/>
  <c r="BE318"/>
  <c r="BE319"/>
  <c r="BE322"/>
  <c i="2" r="F55"/>
  <c r="BE110"/>
  <c r="BE124"/>
  <c r="BE138"/>
  <c r="BE160"/>
  <c r="BE163"/>
  <c r="BE168"/>
  <c r="BE176"/>
  <c r="BE186"/>
  <c r="BE188"/>
  <c r="BE194"/>
  <c r="BE198"/>
  <c r="BE202"/>
  <c r="BE204"/>
  <c r="BE217"/>
  <c r="BE219"/>
  <c r="BE224"/>
  <c r="BE225"/>
  <c r="BE227"/>
  <c r="BE228"/>
  <c r="BE231"/>
  <c r="BE235"/>
  <c r="BE245"/>
  <c r="BE256"/>
  <c r="BE261"/>
  <c r="BE267"/>
  <c r="BE273"/>
  <c r="BE276"/>
  <c r="BE279"/>
  <c r="BE284"/>
  <c r="BE286"/>
  <c r="BE289"/>
  <c r="BE294"/>
  <c r="BE301"/>
  <c r="BE308"/>
  <c r="BE310"/>
  <c r="BE313"/>
  <c r="BE320"/>
  <c r="BE334"/>
  <c r="BE376"/>
  <c r="J52"/>
  <c r="BE96"/>
  <c r="BE104"/>
  <c r="BE117"/>
  <c r="BE150"/>
  <c r="BE171"/>
  <c r="BE174"/>
  <c r="BE180"/>
  <c r="BE192"/>
  <c r="BE207"/>
  <c r="E48"/>
  <c r="BE99"/>
  <c r="BE135"/>
  <c r="BE145"/>
  <c r="BE155"/>
  <c r="BE184"/>
  <c r="BE190"/>
  <c r="BE210"/>
  <c r="BE221"/>
  <c r="BE226"/>
  <c r="BE240"/>
  <c r="BE251"/>
  <c r="BE306"/>
  <c r="BE345"/>
  <c i="3" r="F37"/>
  <c i="1" r="BD56"/>
  <c i="3" r="J34"/>
  <c i="1" r="AW56"/>
  <c i="2" r="J34"/>
  <c i="1" r="AW55"/>
  <c i="2" r="F35"/>
  <c i="1" r="BB55"/>
  <c i="2" r="F37"/>
  <c i="1" r="BD55"/>
  <c i="4" r="F37"/>
  <c i="1" r="BD57"/>
  <c i="2" r="F34"/>
  <c i="1" r="BA55"/>
  <c i="4" r="J34"/>
  <c i="1" r="AW57"/>
  <c i="4" r="F34"/>
  <c i="1" r="BA57"/>
  <c i="4" r="F35"/>
  <c i="1" r="BB57"/>
  <c i="3" r="F34"/>
  <c i="1" r="BA56"/>
  <c i="3" r="F35"/>
  <c i="1" r="BB56"/>
  <c i="2" r="F36"/>
  <c i="1" r="BC55"/>
  <c i="3" r="F36"/>
  <c i="1" r="BC56"/>
  <c i="4" r="F36"/>
  <c i="1" r="BC57"/>
  <c i="2" l="1" r="R200"/>
  <c r="P94"/>
  <c i="3" r="R86"/>
  <c i="2" r="P200"/>
  <c i="4" r="R85"/>
  <c r="R84"/>
  <c r="P85"/>
  <c r="P84"/>
  <c i="1" r="AU57"/>
  <c i="3" r="P86"/>
  <c i="1" r="AU56"/>
  <c i="4" r="T85"/>
  <c r="T84"/>
  <c i="2" r="T94"/>
  <c i="3" r="T86"/>
  <c i="2" r="BK94"/>
  <c r="J94"/>
  <c r="J60"/>
  <c r="T200"/>
  <c r="R94"/>
  <c r="R93"/>
  <c r="BK200"/>
  <c r="J200"/>
  <c r="J66"/>
  <c i="3" r="BK86"/>
  <c r="J86"/>
  <c r="J59"/>
  <c i="4" r="BK85"/>
  <c r="J85"/>
  <c r="J60"/>
  <c r="F33"/>
  <c i="1" r="AZ57"/>
  <c r="BD54"/>
  <c r="W33"/>
  <c i="3" r="J33"/>
  <c i="1" r="AV56"/>
  <c r="AT56"/>
  <c i="4" r="J33"/>
  <c i="1" r="AV57"/>
  <c r="AT57"/>
  <c i="2" r="J33"/>
  <c i="1" r="AV55"/>
  <c r="AT55"/>
  <c i="2" r="F33"/>
  <c i="1" r="AZ55"/>
  <c r="BC54"/>
  <c r="AY54"/>
  <c r="BB54"/>
  <c r="AX54"/>
  <c r="BA54"/>
  <c r="W30"/>
  <c i="3" r="F33"/>
  <c i="1" r="AZ56"/>
  <c i="2" l="1" r="T93"/>
  <c r="P93"/>
  <c i="1" r="AU55"/>
  <c i="4" r="BK84"/>
  <c r="J84"/>
  <c r="J59"/>
  <c i="2" r="BK93"/>
  <c r="J93"/>
  <c r="J59"/>
  <c i="1" r="W31"/>
  <c i="3" r="J30"/>
  <c i="1" r="AG56"/>
  <c r="AZ54"/>
  <c r="AV54"/>
  <c r="AK29"/>
  <c r="AU54"/>
  <c r="W32"/>
  <c r="AW54"/>
  <c r="AK30"/>
  <c i="3" l="1" r="J39"/>
  <c i="1" r="AN56"/>
  <c i="2" r="J30"/>
  <c i="1" r="AG55"/>
  <c r="AN55"/>
  <c i="4" r="J30"/>
  <c i="1" r="AG57"/>
  <c r="AT54"/>
  <c r="W29"/>
  <c i="2" l="1" r="J39"/>
  <c i="4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<sst xmlns="http://schemas.openxmlformats.org/spreadsheetml/2006/main">
  <si>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</si>
  <si>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</si>
  <si>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</si>
  <si>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</si>
  <si>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</si>
  <si>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{b3db1336-55ca-4d64-b284-0476316e8693}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</si>
  <si>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</si>
  <si>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</si>
  <si>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</si>
  <si>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</si>
  <si>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</si>
  <si>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</si>
  <si>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</si>
  <si>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</si>
  <si>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23-04_4667INTR01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</si>
  <si>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</si>
  <si>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</si>
  <si>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vnitřních prostor budovy F2 - revize R01</t>
  </si>
  <si>
    <t>KSO:</t>
  </si>
  <si>
    <t/>
  </si>
  <si>
    <t>CC-CZ:</t>
  </si>
  <si>
    <t>Místo:</t>
  </si>
  <si>
    <t>Liberec</t>
  </si>
  <si>
    <t>Datum:</t>
  </si>
  <si>
    <t>14. 12. 2023</t>
  </si>
  <si>
    <t>Zadavatel:</t>
  </si>
  <si>
    <t>IČ:</t>
  </si>
  <si>
    <t>Technická univerzita v Liberci, Studentská 1402/2</t>
  </si>
  <si>
    <t>DIČ:</t>
  </si>
  <si>
    <t>Uchazeč:</t>
  </si>
  <si>
    <t>Vyplň údaj</t>
  </si>
  <si>
    <t>Projektant:</t>
  </si>
  <si>
    <t>Architektonická kancelář FUA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</si>
  <si>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</si>
  <si>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</si>
  <si>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</si>
  <si>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</si>
  <si>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</si>
  <si>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</si>
  <si>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</si>
  <si>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</si>
  <si>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</si>
  <si>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</si>
  <si>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</si>
  <si>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</si>
  <si>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</si>
  <si>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</si>
  <si>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</si>
  <si>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</si>
  <si>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</si>
  <si>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</si>
  <si>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</si>
  <si>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</si>
  <si>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</si>
  <si>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</si>
  <si>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</si>
  <si>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</si>
  <si>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</si>
  <si>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</si>
  <si>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</si>
  <si>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</si>
  <si>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</si>
  <si>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</si>
  <si>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</si>
  <si>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</si>
  <si>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</si>
  <si>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</si>
  <si>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</si>
  <si>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</si>
  <si>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</si>
  <si>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</si>
  <si>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</si>
  <si>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</si>
  <si>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</si>
  <si>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</si>
  <si>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</si>
  <si>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</si>
  <si>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</si>
  <si>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Úprava vnitřních prostor budovy F2</t>
  </si>
  <si>
    <t>STA</t>
  </si>
  <si>
    <t>{083d101f-27f5-40e8-becf-a4d7bdd7907b}</t>
  </si>
  <si>
    <t>2</t>
  </si>
  <si>
    <t>Elektroinstalace vnitřních prostor</t>
  </si>
  <si>
    <t>{9c6aa192-df71-4403-b688-e8fb48c4a557}</t>
  </si>
  <si>
    <t>3</t>
  </si>
  <si>
    <t>Vedlejší rozpočtové náklady pro úpravu vnitřních prostor</t>
  </si>
  <si>
    <t>{98aa268c-6028-439c-8b09-b811f3185501}</t>
  </si>
  <si>
    <t>KRYCÍ LIST SOUPISU PRACÍ</t>
  </si>
  <si>
    <t>Objekt:</t>
  </si>
  <si>
    <t>1 - Úprava vnitřních prostor budovy F2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</si>
  <si>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</si>
  <si>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</si>
  <si>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</si>
  <si>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</si>
  <si>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</si>
  <si>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</si>
  <si>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</si>
  <si>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</si>
  <si>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</si>
  <si>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</si>
  <si>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</si>
  <si>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</t>
  </si>
  <si>
    <t xml:space="preserve">    763 - Konstrukce suché výstavby</t>
  </si>
  <si>
    <t xml:space="preserve">    766 - Konstrukce truhlářské vč.přesunu hmot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</si>
  <si>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</si>
  <si>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</si>
  <si>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</si>
  <si>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</si>
  <si>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</si>
  <si>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</si>
  <si>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</si>
  <si>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</si>
  <si>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</si>
  <si>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</si>
  <si>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</si>
  <si>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</si>
  <si>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</si>
  <si>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</si>
  <si>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</si>
  <si>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</si>
  <si>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</si>
  <si>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</si>
  <si>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</si>
  <si>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</si>
  <si>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</si>
  <si>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</si>
  <si>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317234410</t>
  </si>
  <si>
    <t>Vyzdívka mezi nosníky cihlami pálenými na maltu cementovou</t>
  </si>
  <si>
    <t>m3</t>
  </si>
  <si>
    <t>CS ÚRS 2023 01</t>
  </si>
  <si>
    <t>4</t>
  </si>
  <si>
    <t>-1039231657</t>
  </si>
  <si>
    <t>Online PSC</t>
  </si>
  <si>
    <t>https://podminky.urs.cz/item/CS_URS_2023_01/317234410</t>
  </si>
  <si>
    <t>VV</t>
  </si>
  <si>
    <t>2,0*0,16*0,25</t>
  </si>
  <si>
    <t>317944323</t>
  </si>
  <si>
    <t>Válcované nosníky dodatečně osazované do připravených otvorů bez zazdění hlav č. 14 až 22</t>
  </si>
  <si>
    <t>t</t>
  </si>
  <si>
    <t>1186942618</t>
  </si>
  <si>
    <t>https://podminky.urs.cz/item/CS_URS_2023_01/317944323</t>
  </si>
  <si>
    <t>U č.160</t>
  </si>
  <si>
    <t>2,0*2*18,8*0,001</t>
  </si>
  <si>
    <t>Součet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</si>
  <si>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</si>
  <si>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</si>
  <si>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</si>
  <si>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-719802623</t>
  </si>
  <si>
    <t>https://podminky.urs.cz/item/CS_URS_2023_01/340271025</t>
  </si>
  <si>
    <t>dveře</t>
  </si>
  <si>
    <t>1,05*2,1*2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</si>
  <si>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</si>
  <si>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</si>
  <si>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</si>
  <si>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</si>
  <si>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1028715064</t>
  </si>
  <si>
    <t>https://podminky.urs.cz/item/CS_URS_2023_01/612142001</t>
  </si>
  <si>
    <t>dle zazdívek</t>
  </si>
  <si>
    <t>1,05*2,1*2*2</t>
  </si>
  <si>
    <t>ostatní plochy cca</t>
  </si>
  <si>
    <t>3,0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</si>
  <si>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</si>
  <si>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</si>
  <si>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</si>
  <si>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-2062951379</t>
  </si>
  <si>
    <t>https://podminky.urs.cz/item/CS_URS_2023_01/612321141</t>
  </si>
  <si>
    <t>612325410.1</t>
  </si>
  <si>
    <t>Oprava vápenocementové omítky vnitřních ploch hladké, tloušťky do 20 mm, s celoplošným přeštukováním, tloušťky štuku 3 mm stěn, v rozsahu opravované plochy do 5 %</t>
  </si>
  <si>
    <t>-1776062347</t>
  </si>
  <si>
    <t>m.č.2.01</t>
  </si>
  <si>
    <t>(13,85+8,9+0,57+0,2+0,15*2)*2*3,05</t>
  </si>
  <si>
    <t>-(1,45+0,8)*1,97</t>
  </si>
  <si>
    <t>-1,0*2,1</t>
  </si>
  <si>
    <t>-0,9*2,1</t>
  </si>
  <si>
    <t>m.č.2.02-2.05</t>
  </si>
  <si>
    <t>(8,9+12,0+0,1+0,2)*2*3,05</t>
  </si>
  <si>
    <t>-(1,6+1,5+0,9+0,8)*1,97</t>
  </si>
  <si>
    <t>7</t>
  </si>
  <si>
    <t>615142002</t>
  </si>
  <si>
    <t>Potažení vnitřních ploch pletivem v ploše nebo pruzích, na plném podkladu sklovláknitým provizorním přichycením nosníků</t>
  </si>
  <si>
    <t>-1225665854</t>
  </si>
  <si>
    <t>https://podminky.urs.cz/item/CS_URS_2023_01/615142002</t>
  </si>
  <si>
    <t>(0,3*2+0,25)*2,0</t>
  </si>
  <si>
    <t>8</t>
  </si>
  <si>
    <t>631312141</t>
  </si>
  <si>
    <t>Doplnění dosavadních mazanin prostým betonem s dodáním hmot, bez potěru, plochy jednotlivě rýh v dosavadních mazaninách</t>
  </si>
  <si>
    <t>-1103242520</t>
  </si>
  <si>
    <t>https://podminky.urs.cz/item/CS_URS_2023_01/631312141</t>
  </si>
  <si>
    <t>po vybouraných příčkách a otvorech</t>
  </si>
  <si>
    <t>8,9*0,15*0,1</t>
  </si>
  <si>
    <t>(0,9+0,8)*0,1*0,1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</si>
  <si>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</si>
  <si>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</si>
  <si>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</si>
  <si>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</si>
  <si>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-978090726</t>
  </si>
  <si>
    <t>https://podminky.urs.cz/item/CS_URS_2023_01/949101111</t>
  </si>
  <si>
    <t>m.č.2.01-2.05</t>
  </si>
  <si>
    <t>123,6+22,4+9,4+61,8+11,4</t>
  </si>
  <si>
    <t>10</t>
  </si>
  <si>
    <t>952901111</t>
  </si>
  <si>
    <t>Vyčištění budov nebo objektů před předáním do užívání budov bytové nebo občanské výstavby, světlé výšky podlaží do 4 m</t>
  </si>
  <si>
    <t>813814328</t>
  </si>
  <si>
    <t>https://podminky.urs.cz/item/CS_URS_2023_01/952901111</t>
  </si>
  <si>
    <t>14,6*9,4</t>
  </si>
  <si>
    <t>12,35*9,4</t>
  </si>
  <si>
    <t>11</t>
  </si>
  <si>
    <t>962031132</t>
  </si>
  <si>
    <t>Bourání příček z cihel, tvárnic nebo příčkovek z cihel pálených, plných nebo dutých na maltu vápennou nebo vápenocementovou, tl. do 100 mm</t>
  </si>
  <si>
    <t>-986782296</t>
  </si>
  <si>
    <t>https://podminky.urs.cz/item/CS_URS_2023_01/962031132</t>
  </si>
  <si>
    <t>obezdívky ocelových sloupů</t>
  </si>
  <si>
    <t>(0,3+0,16)*2*3,05*4</t>
  </si>
  <si>
    <t>12</t>
  </si>
  <si>
    <t>962031133</t>
  </si>
  <si>
    <t>Bourání příček z cihel, tvárnic nebo příčkovek z cihel pálených, plných nebo dutých na maltu vápennou nebo vápenocementovou, tl. do 150 mm</t>
  </si>
  <si>
    <t>-417805586</t>
  </si>
  <si>
    <t>https://podminky.urs.cz/item/CS_URS_2023_01/962031133</t>
  </si>
  <si>
    <t>8,9*3,14</t>
  </si>
  <si>
    <t>13</t>
  </si>
  <si>
    <t>968072455</t>
  </si>
  <si>
    <t>Vybourání kovových rámů oken s křídly, dveřních zárubní, vrat, stěn, ostění nebo obkladů dveřních zárubní, plochy do 2 m2</t>
  </si>
  <si>
    <t>800424869</t>
  </si>
  <si>
    <t>https://podminky.urs.cz/item/CS_URS_2023_01/968072455</t>
  </si>
  <si>
    <t>zárubně</t>
  </si>
  <si>
    <t>0,9*1,97*3</t>
  </si>
  <si>
    <t>14</t>
  </si>
  <si>
    <t>971033641</t>
  </si>
  <si>
    <t>Vybourání otvorů ve zdivu základovém nebo nadzákladovém z cihel, tvárnic, příčkovek z cihel pálených na maltu vápennou nebo vápenocementovou plochy do 4 m2, tl. do 300 mm</t>
  </si>
  <si>
    <t>-1593104980</t>
  </si>
  <si>
    <t>https://podminky.urs.cz/item/CS_URS_2023_01/971033641</t>
  </si>
  <si>
    <t>(1,6*2,1-0,9*1,97)*0,25</t>
  </si>
  <si>
    <t>974031666</t>
  </si>
  <si>
    <t>Vysekání rýh ve zdivu cihelném na maltu vápennou nebo vápenocementovou pro vtahování nosníků do zdí, před vybouráním otvoru do hl. 150 mm, při v. nosníku do 250 mm</t>
  </si>
  <si>
    <t>m</t>
  </si>
  <si>
    <t>-346930605</t>
  </si>
  <si>
    <t>https://podminky.urs.cz/item/CS_URS_2023_01/974031666</t>
  </si>
  <si>
    <t>2,0*2</t>
  </si>
  <si>
    <t>16</t>
  </si>
  <si>
    <t>974031700.0</t>
  </si>
  <si>
    <t>Demontáž a likvidace horizontálních žaluzií v prostoru světlíků</t>
  </si>
  <si>
    <t>101210341</t>
  </si>
  <si>
    <t>2,0*4,8*4</t>
  </si>
  <si>
    <t>17</t>
  </si>
  <si>
    <t>974031700.1</t>
  </si>
  <si>
    <t>Ostatní bourací, demontážní a vyklizovací práce (na pokyn investora a dle zápisu v SD)</t>
  </si>
  <si>
    <t>hod</t>
  </si>
  <si>
    <t>1144177681</t>
  </si>
  <si>
    <t>předpoklad</t>
  </si>
  <si>
    <t>18</t>
  </si>
  <si>
    <t>974031800.1</t>
  </si>
  <si>
    <t>Zednické výpomoci specialistům PSV (na pokyn investora a dle zápisu v SD)</t>
  </si>
  <si>
    <t>2109064239</t>
  </si>
  <si>
    <t>60</t>
  </si>
  <si>
    <t>19</t>
  </si>
  <si>
    <t>974031900.1</t>
  </si>
  <si>
    <t>Ochrana stávajících konstrukcí před poškozením a znečištěním (vč.transportním ploch)</t>
  </si>
  <si>
    <t>kpl</t>
  </si>
  <si>
    <t>-2114279224</t>
  </si>
  <si>
    <t>997</t>
  </si>
  <si>
    <t>Přesun sutě</t>
  </si>
  <si>
    <t>20</t>
  </si>
  <si>
    <t>997013213</t>
  </si>
  <si>
    <t>Vnitrostaveništní doprava suti a vybouraných hmot vodorovně do 50 m svisle ručně pro budovy a haly výšky přes 9 do 12 m</t>
  </si>
  <si>
    <t>-216002971</t>
  </si>
  <si>
    <t>https://podminky.urs.cz/item/CS_URS_2023_01/997013213</t>
  </si>
  <si>
    <t>997013501</t>
  </si>
  <si>
    <t>Odvoz suti a vybouraných hmot na skládku nebo meziskládku se složením, na vzdálenost do 1 km</t>
  </si>
  <si>
    <t>583541300</t>
  </si>
  <si>
    <t>https://podminky.urs.cz/item/CS_URS_2023_01/997013501</t>
  </si>
  <si>
    <t>22</t>
  </si>
  <si>
    <t>997013509</t>
  </si>
  <si>
    <t>Odvoz suti a vybouraných hmot na skládku nebo meziskládku se složením, na vzdálenost Příplatek k ceně za každý další i započatý 1 km přes 1 km</t>
  </si>
  <si>
    <t>153853072</t>
  </si>
  <si>
    <t>https://podminky.urs.cz/item/CS_URS_2023_01/997013509</t>
  </si>
  <si>
    <t>23</t>
  </si>
  <si>
    <t>997013631</t>
  </si>
  <si>
    <t>Poplatek za uložení stavebního odpadu na skládce (skládkovné) směsného stavebního a demoličního zatříděného do Katalogu odpadů pod kódem 17 09 04</t>
  </si>
  <si>
    <t>1423634779</t>
  </si>
  <si>
    <t>https://podminky.urs.cz/item/CS_URS_2023_01/997013631</t>
  </si>
  <si>
    <t>24</t>
  </si>
  <si>
    <t>997013863</t>
  </si>
  <si>
    <t>Poplatek za uložení stavebního odpadu na recyklační skládce (skládkovné) cihelného zatříděného do Katalogu odpadů pod kódem 17 01 02</t>
  </si>
  <si>
    <t>1143337783</t>
  </si>
  <si>
    <t>https://podminky.urs.cz/item/CS_URS_2023_01/997013863</t>
  </si>
  <si>
    <t>13,428-2,5</t>
  </si>
  <si>
    <t>998</t>
  </si>
  <si>
    <t>Přesun hmot</t>
  </si>
  <si>
    <t>25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</si>
  <si>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</si>
  <si>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</si>
  <si>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1449727129</t>
  </si>
  <si>
    <t>https://podminky.urs.cz/item/CS_URS_2023_01/998018002</t>
  </si>
  <si>
    <t>PSV</t>
  </si>
  <si>
    <t>Práce a dodávky PSV</t>
  </si>
  <si>
    <t>721</t>
  </si>
  <si>
    <t xml:space="preserve">Zdravotechnika </t>
  </si>
  <si>
    <t>26</t>
  </si>
  <si>
    <t>721210001.1</t>
  </si>
  <si>
    <t>Demontáž umyvadel (3 ks) a dřezů (2 ks) vč.příslušenství a částečného zaslepení rozvodů a likvidace</t>
  </si>
  <si>
    <t>258950956</t>
  </si>
  <si>
    <t>27</t>
  </si>
  <si>
    <t>721210005.1</t>
  </si>
  <si>
    <t xml:space="preserve">Montáž a dodávka standardního umyvadla (1 ks) vč.nové baterie a nového napojení </t>
  </si>
  <si>
    <t>-1355035030</t>
  </si>
  <si>
    <t>763</t>
  </si>
  <si>
    <t>Konstrukce suché výstavby</t>
  </si>
  <si>
    <t>28</t>
  </si>
  <si>
    <t>763111313</t>
  </si>
  <si>
    <t>Příčka ze sádrokartonových desek s nosnou konstrukcí z jednoduchých ocelových profilů UW, CW jednoduše opláštěná deskou standardní A tl. 12,5 mm, příčka tl. 100 mm, profil 75, bez izolace, EI do 30</t>
  </si>
  <si>
    <t>1042449921</t>
  </si>
  <si>
    <t>https://podminky.urs.cz/item/CS_URS_2023_01/763111313</t>
  </si>
  <si>
    <t>(8,9+2*4,95)*3,05</t>
  </si>
  <si>
    <t>29</t>
  </si>
  <si>
    <t>763164557</t>
  </si>
  <si>
    <t>Obklad konstrukcí sádrokartonovými deskami včetně ochranných úhelníků ve tvaru L rozvinuté šíře přes 0,8 m, opláštěný deskou protipožární DF, tl. 2 x 12,5 mm</t>
  </si>
  <si>
    <t>1144715035</t>
  </si>
  <si>
    <t>https://podminky.urs.cz/item/CS_URS_2023_01/763164557</t>
  </si>
  <si>
    <t>SDK obklad ocelových sloupů - 2x protipožárními deskami</t>
  </si>
  <si>
    <t>(0,2*2+0,3)*3,05</t>
  </si>
  <si>
    <t>0,3*4*3,05</t>
  </si>
  <si>
    <t>(0,2+0,22)*2*3,05*2</t>
  </si>
  <si>
    <t>30</t>
  </si>
  <si>
    <t>763164600.1</t>
  </si>
  <si>
    <t>Zapravení sádrokartonového podhledu po demontáži svítidel přetmelením a přebroušením</t>
  </si>
  <si>
    <t>kus</t>
  </si>
  <si>
    <t>1599744855</t>
  </si>
  <si>
    <t>31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</si>
  <si>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</si>
  <si>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</si>
  <si>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-748399785</t>
  </si>
  <si>
    <t>https://podminky.urs.cz/item/CS_URS_2023_01/998763302</t>
  </si>
  <si>
    <t>32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</si>
  <si>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</si>
  <si>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</si>
  <si>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580587127</t>
  </si>
  <si>
    <t>https://podminky.urs.cz/item/CS_URS_2023_01/998763381</t>
  </si>
  <si>
    <t>766</t>
  </si>
  <si>
    <t>Konstrukce truhlářské vč.přesunu hmot</t>
  </si>
  <si>
    <t>33</t>
  </si>
  <si>
    <t>766660110.1</t>
  </si>
  <si>
    <t>Montáž a dodávka - okno plastové vel.1500/1200 mm pevné neotvíratelné, výplň dvojsklo - ozn.01</t>
  </si>
  <si>
    <t>911445022</t>
  </si>
  <si>
    <t>34</t>
  </si>
  <si>
    <t>766660220.1</t>
  </si>
  <si>
    <t>Montáž a dodávka - 2křídl.dveře dřevěné vel.1450/1970 mm prosklené, povrch CPL, zárubeň stávající ocelová (bližší popis viz PD) - ozn.02</t>
  </si>
  <si>
    <t>1251863880</t>
  </si>
  <si>
    <t>35</t>
  </si>
  <si>
    <t>766660330.1</t>
  </si>
  <si>
    <t>Montáž a dodávka - 2křídl.dveře dřevěné vel.1500/2050 mm plné, povrch CPL, zárubeň ocelová pro SDK šířky 100 mm (bližší popis viz PD) - ozn.03</t>
  </si>
  <si>
    <t>-242178877</t>
  </si>
  <si>
    <t>36</t>
  </si>
  <si>
    <t>766660440.1</t>
  </si>
  <si>
    <t>Montáž a dodávka - 2křídl.dveře dřevěné vel.1500/1970 mm prosklené, povrch CPL, zárubeň stávající ocelová (bližší popis viz PD) - ozn.042</t>
  </si>
  <si>
    <t>-991755505</t>
  </si>
  <si>
    <t>37</t>
  </si>
  <si>
    <t>766691914</t>
  </si>
  <si>
    <t>Ostatní práce vyvěšení nebo zavěšení křídel dřevěných dveřních, plochy do 2 m2</t>
  </si>
  <si>
    <t>-2135981269</t>
  </si>
  <si>
    <t>https://podminky.urs.cz/item/CS_URS_2023_01/766691914</t>
  </si>
  <si>
    <t>38</t>
  </si>
  <si>
    <t>766691915</t>
  </si>
  <si>
    <t>Ostatní práce vyvěšení nebo zavěšení křídel dřevěných dveřních, plochy přes 2 m2</t>
  </si>
  <si>
    <t>-1412202658</t>
  </si>
  <si>
    <t>https://podminky.urs.cz/item/CS_URS_2023_01/766691915</t>
  </si>
  <si>
    <t>1*2</t>
  </si>
  <si>
    <t>776</t>
  </si>
  <si>
    <t>Podlahy povlakové</t>
  </si>
  <si>
    <t>39</t>
  </si>
  <si>
    <t>776121112</t>
  </si>
  <si>
    <t>Příprava podkladu penetrace vodou ředitelná podlah</t>
  </si>
  <si>
    <t>1558024885</t>
  </si>
  <si>
    <t>https://podminky.urs.cz/item/CS_URS_2023_01/776121112</t>
  </si>
  <si>
    <t>13,85*8,9-0,57*0,3-0,3*0,3-0,2*0,3+0,15*1,6+0,15*1,1</t>
  </si>
  <si>
    <t>40</t>
  </si>
  <si>
    <t>776141111</t>
  </si>
  <si>
    <t>Příprava podkladu vyrovnání samonivelační stěrkou podlah min.pevnosti 20 MPa, tloušťky do 3 mm</t>
  </si>
  <si>
    <t>1906220487</t>
  </si>
  <si>
    <t>https://podminky.urs.cz/item/CS_URS_2023_01/776141111</t>
  </si>
  <si>
    <t>41</t>
  </si>
  <si>
    <t>776201811</t>
  </si>
  <si>
    <t>Demontáž povlakových podlahovin lepených ručně bez podložky</t>
  </si>
  <si>
    <t>1861716377</t>
  </si>
  <si>
    <t>https://podminky.urs.cz/item/CS_URS_2023_01/776201811</t>
  </si>
  <si>
    <t>dílna a fotoateliér</t>
  </si>
  <si>
    <t>7,0*8,9+1,55*0,15</t>
  </si>
  <si>
    <t>6,65*8,9+1,1*0,15-0,57*0,3</t>
  </si>
  <si>
    <t>42</t>
  </si>
  <si>
    <t>776251111</t>
  </si>
  <si>
    <t>Montáž podlahovin z přírodního linolea (marmolea) lepením standardním lepidlem z pásů standardních</t>
  </si>
  <si>
    <t>-1220742142</t>
  </si>
  <si>
    <t>https://podminky.urs.cz/item/CS_URS_2023_01/776251111</t>
  </si>
  <si>
    <t>43</t>
  </si>
  <si>
    <t>M</t>
  </si>
  <si>
    <t>28411069</t>
  </si>
  <si>
    <t>linoleum přírodní ze 100% dřevité moučky tl 2,5mm, zátěž 34/43, R9, hořlavost Cfl S1</t>
  </si>
  <si>
    <t>-1679423739</t>
  </si>
  <si>
    <t>123,349*1,1</t>
  </si>
  <si>
    <t>soklík</t>
  </si>
  <si>
    <t>46,49*0,1*1,1</t>
  </si>
  <si>
    <t>44</t>
  </si>
  <si>
    <t>776410811</t>
  </si>
  <si>
    <t>Demontáž soklíků nebo lišt pryžových nebo plastových</t>
  </si>
  <si>
    <t>-1284882834</t>
  </si>
  <si>
    <t>https://podminky.urs.cz/item/CS_URS_2023_01/776410811</t>
  </si>
  <si>
    <t>(7,0+8,9+0,175+0,15)*2-1,45-0,9</t>
  </si>
  <si>
    <t>(6,65+8,9+0,15+0,57)*2-0,9*2</t>
  </si>
  <si>
    <t>45</t>
  </si>
  <si>
    <t>776411222</t>
  </si>
  <si>
    <t>Montáž soklíků tahaných (fabiony) z linolea (marmolea) obvodových, výšky přes 80 do 100 mm</t>
  </si>
  <si>
    <t>-2069476859</t>
  </si>
  <si>
    <t>https://podminky.urs.cz/item/CS_URS_2023_01/776411222</t>
  </si>
  <si>
    <t>(13,85+8,9+0,57+2*0,3+0,2+0,15*2)*2</t>
  </si>
  <si>
    <t>-1,45-0,9</t>
  </si>
  <si>
    <t>46</t>
  </si>
  <si>
    <t>776411223</t>
  </si>
  <si>
    <t>Montáž soklíků tahaných (fabiony) z linolea (marmolea) vnitřních rohů</t>
  </si>
  <si>
    <t>1553297029</t>
  </si>
  <si>
    <t>https://podminky.urs.cz/item/CS_URS_2023_01/776411223</t>
  </si>
  <si>
    <t>47</t>
  </si>
  <si>
    <t>776411224</t>
  </si>
  <si>
    <t>Montáž soklíků tahaných (fabiony) z linolea (marmolea) vnějších rohů</t>
  </si>
  <si>
    <t>697510771</t>
  </si>
  <si>
    <t>https://podminky.urs.cz/item/CS_URS_2023_01/776411224</t>
  </si>
  <si>
    <t>48</t>
  </si>
  <si>
    <t>776991821</t>
  </si>
  <si>
    <t>Ostatní práce odstranění lepidla ručně z podlah</t>
  </si>
  <si>
    <t>-1542254485</t>
  </si>
  <si>
    <t>https://podminky.urs.cz/item/CS_URS_2023_01/776991821</t>
  </si>
  <si>
    <t>dle dmtž podlah</t>
  </si>
  <si>
    <t>121,712</t>
  </si>
  <si>
    <t>49</t>
  </si>
  <si>
    <t>998776102</t>
  </si>
  <si>
    <t>Přesun hmot pro podlahy povlakové stanovený z hmotnosti přesunovaného materiálu vodorovná dopravní vzdálenost do 50 m v objektech výšky přes 6 do 12 m</t>
  </si>
  <si>
    <t>1999465098</t>
  </si>
  <si>
    <t>https://podminky.urs.cz/item/CS_URS_2023_01/998776102</t>
  </si>
  <si>
    <t>50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</si>
  <si>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</si>
  <si>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</si>
  <si>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-1517237336</t>
  </si>
  <si>
    <t>https://podminky.urs.cz/item/CS_URS_2023_01/998776181</t>
  </si>
  <si>
    <t>781</t>
  </si>
  <si>
    <t>Dokončovací práce - obklady</t>
  </si>
  <si>
    <t>51</t>
  </si>
  <si>
    <t>781151031</t>
  </si>
  <si>
    <t>Příprava podkladu před provedením obkladu celoplošné vyrovnání podkladu stěrkou, tloušťky 3 mm</t>
  </si>
  <si>
    <t>364765514</t>
  </si>
  <si>
    <t>https://podminky.urs.cz/item/CS_URS_2023_01/781151031</t>
  </si>
  <si>
    <t>1,05*2,1</t>
  </si>
  <si>
    <t>52</t>
  </si>
  <si>
    <t>781471810</t>
  </si>
  <si>
    <t>Demontáž obkladů z dlaždic keramických kladených do malty</t>
  </si>
  <si>
    <t>-638817650</t>
  </si>
  <si>
    <t>https://podminky.urs.cz/item/CS_URS_2023_01/781471810</t>
  </si>
  <si>
    <t>dílna, fotoateliér</t>
  </si>
  <si>
    <t>(1,93+0,6)*1,5*2</t>
  </si>
  <si>
    <t>učebna</t>
  </si>
  <si>
    <t>2,1*1,5</t>
  </si>
  <si>
    <t>53</t>
  </si>
  <si>
    <t>781474117</t>
  </si>
  <si>
    <t>Montáž obkladů vnitřních stěn z dlaždic keramických lepených flexibilním lepidlem maloformátových hladkých přes 35 do 45 ks/m2</t>
  </si>
  <si>
    <t>-32232745</t>
  </si>
  <si>
    <t>https://podminky.urs.cz/item/CS_URS_2023_01/781474117</t>
  </si>
  <si>
    <t>54</t>
  </si>
  <si>
    <t>59761255</t>
  </si>
  <si>
    <t>obklad keramický hladký přes 35 do 45ks/m2</t>
  </si>
  <si>
    <t>-1837085374</t>
  </si>
  <si>
    <t>2,205*1,1</t>
  </si>
  <si>
    <t>55</t>
  </si>
  <si>
    <t>998781102</t>
  </si>
  <si>
    <t>Přesun hmot pro obklady keramické stanovený z hmotnosti přesunovaného materiálu vodorovná dopravní vzdálenost do 50 m v objektech výšky přes 6 do 12 m</t>
  </si>
  <si>
    <t>-397398900</t>
  </si>
  <si>
    <t>https://podminky.urs.cz/item/CS_URS_2023_01/998781102</t>
  </si>
  <si>
    <t>56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</si>
  <si>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</si>
  <si>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</si>
  <si>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-1337589349</t>
  </si>
  <si>
    <t>https://podminky.urs.cz/item/CS_URS_2023_01/998781181</t>
  </si>
  <si>
    <t>783</t>
  </si>
  <si>
    <t>Dokončovací práce - nátěry</t>
  </si>
  <si>
    <t>57</t>
  </si>
  <si>
    <t>783301311</t>
  </si>
  <si>
    <t>Příprava podkladu zámečnických konstrukcí před provedením nátěru odmaštění odmašťovačem vodou ředitelným</t>
  </si>
  <si>
    <t>1953771382</t>
  </si>
  <si>
    <t>https://podminky.urs.cz/item/CS_URS_2023_01/783301311</t>
  </si>
  <si>
    <t>ponechávané zárubně</t>
  </si>
  <si>
    <t>(0,8+2*2,05)*0,2*2</t>
  </si>
  <si>
    <t>(0,9+2*2,05)*0,2</t>
  </si>
  <si>
    <t>(1,6+2*2,05)*0,3</t>
  </si>
  <si>
    <t>58</t>
  </si>
  <si>
    <t>783317101</t>
  </si>
  <si>
    <t>Krycí nátěr (email) zámečnických konstrukcí jednonásobný syntetický standardní</t>
  </si>
  <si>
    <t>466054446</t>
  </si>
  <si>
    <t>https://podminky.urs.cz/item/CS_URS_2023_01/783317101</t>
  </si>
  <si>
    <t>dvojnásobný krycí nátěr</t>
  </si>
  <si>
    <t>----------------------------</t>
  </si>
  <si>
    <t>(0,8+2*2,05)*0,2*2*2</t>
  </si>
  <si>
    <t>(0,9+2*2,05)*0,2*2</t>
  </si>
  <si>
    <t>(1,6+2*2,05)*0,3*2</t>
  </si>
  <si>
    <t>nové zárubně</t>
  </si>
  <si>
    <t>(1,45+2*2,05)*0,2*2*1</t>
  </si>
  <si>
    <t>(1,5+2*2,12)*0,2*2*3</t>
  </si>
  <si>
    <t>(1,5+2*2,05)*0,2*2*1</t>
  </si>
  <si>
    <t>784</t>
  </si>
  <si>
    <t>Dokončovací práce - malby a tapety</t>
  </si>
  <si>
    <t>59</t>
  </si>
  <si>
    <t>784121001</t>
  </si>
  <si>
    <t>Oškrabání malby v místnostech výšky do 3,80 m</t>
  </si>
  <si>
    <t>1926552666</t>
  </si>
  <si>
    <t>https://podminky.urs.cz/item/CS_URS_2023_01/784121001</t>
  </si>
  <si>
    <t>dle vyspravení omítek na stěnách</t>
  </si>
  <si>
    <t>-----------------------------------------</t>
  </si>
  <si>
    <t>784181101</t>
  </si>
  <si>
    <t>Penetrace podkladu jednonásobná základní akrylátová bezbarvá v místnostech výšky do 3,80 m</t>
  </si>
  <si>
    <t>1956262131</t>
  </si>
  <si>
    <t>https://podminky.urs.cz/item/CS_URS_2023_01/784181101</t>
  </si>
  <si>
    <t>dle nových omítek na zazdívkách</t>
  </si>
  <si>
    <t>---------------------------------------</t>
  </si>
  <si>
    <t>podhledy</t>
  </si>
  <si>
    <t>-----------</t>
  </si>
  <si>
    <t>odpočet světlíků</t>
  </si>
  <si>
    <t>-2,0*4,8*4</t>
  </si>
  <si>
    <t>lemy</t>
  </si>
  <si>
    <t>(2,0+4,8)*2*1,128*4</t>
  </si>
  <si>
    <t>SDK příčky</t>
  </si>
  <si>
    <t>-------------</t>
  </si>
  <si>
    <t>(8,9+2*4,95)*3,05*2</t>
  </si>
  <si>
    <t>SDK obklady sloupů</t>
  </si>
  <si>
    <t>-----------------------</t>
  </si>
  <si>
    <t>61</t>
  </si>
  <si>
    <t>784221101</t>
  </si>
  <si>
    <t>Malby z malířských směsí otěruvzdorných za sucha dvojnásobné, bílé za sucha otěruvzdorné dobře v místnostech výšky do 3,80 m</t>
  </si>
  <si>
    <t>-237053121</t>
  </si>
  <si>
    <t>https://podminky.urs.cz/item/CS_URS_2023_01/784221101</t>
  </si>
  <si>
    <t>659,614</t>
  </si>
  <si>
    <t>2 - Elektroinstalace vnitřních prostor</t>
  </si>
  <si>
    <t xml:space="preserve">Zadavatel ve vztahu k zadávací dokumentaci a všem jejím náležitostem uvádí, že pokud se kdekoliv objevují odkazy na obchodní firmy, názvy, specifická označení zboží a služeb, které platí pro určitou osobu, jedná se pouze o příkladný popis řemeslného zpracování, vizuálního, kvalitativního a technologického standardu a zadavatel jednoznačně připouští použití i jiných kvalitativně a technicky obdobných řešení. Dodavatel musí splňovat nařízení dané vyhláškou o obalech. Dodavatel musí zajistit servis a náhradní díly dle potřeby.V souladu s ČSN EN 60445 ed.3, ČSN 330165 ed.2, ČSN EN 60446, ČSN EN 60617-2, ČSN EN 61346-1, ČSN ICE 757  a ostatní předpisů a norem v platném znění budou prvky, obvody a kabelové vývody rozvaděčů a skříní a dále koncové prvky elektroinstalace a jejich obvody popsány a označeny. Koncové prvky elektroinstalace budou popsány a označeny mimo jiné i příslušností k rozvaděči a jističi. Značení obvodů na krycích deskách rozvaděčů a skříní bude provedeno číslem obvodu i popisem vývodu. Dále budou popsány a označeny veškeré koncové prvky elektroinstalace (zásuvky, spínače, svítidla apod.) a jejich obvody.    Veškeré označení prvků, obvodů a kabelových vývodů rozvaděčů, skříní a koncových prvků elektroinstalace bude v souladu s projektovou dokumentací skutečného provedení elektroinstalace.    Na všech rozvaděčích, skříních, vyměnitelných zařízeních elektroinstalace a koncových prvcích bude uvedeno označení výrobce a typ, napěťová hladina, příkon, krytí IP a ostatní údaje, které je nutné znát pro jejich jednoznačnou identifikaci a jejich nahrazení.  Zařízení slaboproudých rozvodů provede specializovaná certifikovaná firma dle příslušných ČSN, předpisů, požadavků, požadavků správce zařízení a skutečných požadavků investora a v návaznosti na kompaktibilitu s ostatními rozvody slaboproudých technologií objektu.</t>
  </si>
  <si>
    <t>1 - Silnoproud - svítidla</t>
  </si>
  <si>
    <t>2 - Silnoproud - dodávky zařízení</t>
  </si>
  <si>
    <t>3 - Silnoproud - nosný materiál</t>
  </si>
  <si>
    <t>4 - Silnoproud - kabely, vodiče, pásky</t>
  </si>
  <si>
    <t>5 - Slaboproud - rozvody SK (datové / telefonní rozvody)</t>
  </si>
  <si>
    <t>6 - Slaboproud - rozvody SKV+EZS, Asset</t>
  </si>
  <si>
    <t>7 - Demontážní, stavební, pomocné a ostatní práce</t>
  </si>
  <si>
    <t>Silnoproud - svítidla</t>
  </si>
  <si>
    <t>1.1</t>
  </si>
  <si>
    <t>Svítidlo LED lineární, cca 24W, Ra80, 4000K, el. předřadník, opál. kryt, přisazené, délka cca 1,5m, IP44(66), ozn. "A"</t>
  </si>
  <si>
    <t>ks</t>
  </si>
  <si>
    <t>1757508187</t>
  </si>
  <si>
    <t>1.2</t>
  </si>
  <si>
    <t>1246676176</t>
  </si>
  <si>
    <t>1.3</t>
  </si>
  <si>
    <t>Svítidlo LED lineární, cca 22W, Ra80, 4000K, el. předřadník, opál. kryt, přisazené, délka cca 1,2m, IP44(66), ozn. "B"</t>
  </si>
  <si>
    <t>1876958944</t>
  </si>
  <si>
    <t>1.4</t>
  </si>
  <si>
    <t>-1525319071</t>
  </si>
  <si>
    <t>1.5</t>
  </si>
  <si>
    <t>Svítidlo LED lineární, cca 22W, Ra80, 4000K, el. předřadník, mikroprisma. kryt, přisazené, délka cca 1,2m, IP20, ozn. "C"</t>
  </si>
  <si>
    <t>-2072809467</t>
  </si>
  <si>
    <t>1.6</t>
  </si>
  <si>
    <t>1315107105</t>
  </si>
  <si>
    <t>1.7</t>
  </si>
  <si>
    <t>Svítidlo LED lineární, cca 22W, Ra80, 4000K, el. předřadník, asymetrický reflektor + akryl. kryt, přisazené, délka cca 1,2m, IP20, ozn. "D"</t>
  </si>
  <si>
    <t>-1182414139</t>
  </si>
  <si>
    <t>1.8</t>
  </si>
  <si>
    <t>-1998169368</t>
  </si>
  <si>
    <t>1.9</t>
  </si>
  <si>
    <t>Svítidlo LED lineární, cca 38W, Ra80, 4000K, el. předřadník, mikroprisma. kryt, přisazené, délka cca 1,5m, IP20, ozn. "E"</t>
  </si>
  <si>
    <t>302722305</t>
  </si>
  <si>
    <t>1.10</t>
  </si>
  <si>
    <t>2048394748</t>
  </si>
  <si>
    <t>1.11</t>
  </si>
  <si>
    <t>Svítidlo LED lineární, cca 38W, Ra80, 4000K, el. předřadník, asymetrický reflektor + akryl. kryt, přisazené, délka cca 1,5m, IP20, ozn. "F"</t>
  </si>
  <si>
    <t>529532817</t>
  </si>
  <si>
    <t>1.12</t>
  </si>
  <si>
    <t>-119072444</t>
  </si>
  <si>
    <t>1.13</t>
  </si>
  <si>
    <t>Svítidlo LED lineární, cca 44W, Ra80, 4000K, el. předřadník, mikroprisma. kryt, přisazené, délka cca 1,5m, IP20, ozn. "H"</t>
  </si>
  <si>
    <t>921798181</t>
  </si>
  <si>
    <t>1.14</t>
  </si>
  <si>
    <t>-1572873123</t>
  </si>
  <si>
    <t>1.15</t>
  </si>
  <si>
    <t>Svítidlo LED lineární, cca 38W, Ra80, 4000K, el. předřadník, opál. kryt, přisazené, délka cca 1,5m, IP44(66), ozn. "G"</t>
  </si>
  <si>
    <t>-298257896</t>
  </si>
  <si>
    <t>1.16</t>
  </si>
  <si>
    <t>657510733</t>
  </si>
  <si>
    <t>1.17</t>
  </si>
  <si>
    <t>Svítidlo LED 5-10W nouzové s vlatním akumulátorem - zálohování 3h, přisazené, opál. kryt + pikotogram, netrvalé osvětlení, IP44(66), ozn. "W"</t>
  </si>
  <si>
    <t>-1125638857</t>
  </si>
  <si>
    <t>1.18</t>
  </si>
  <si>
    <t>-1861071745</t>
  </si>
  <si>
    <t>1.19</t>
  </si>
  <si>
    <t>Svítidlo LED 5-10W nouzové s vlatním akumulátorem - zálohování 3h, nástěnné, opál. kryt + pikotogram s vyznačením směru úniku, netrvalé osvětlení, IP44(66), ozn. "Z"</t>
  </si>
  <si>
    <t>-1759111843</t>
  </si>
  <si>
    <t>1.20</t>
  </si>
  <si>
    <t>-711272871</t>
  </si>
  <si>
    <t>Silnoproud - dodávky zařízení</t>
  </si>
  <si>
    <t>2.1</t>
  </si>
  <si>
    <t>Úprava a doplnění stávajícího rozvaděče R2.3: doplnění přístrojů a vývodů pro jištění a napojení realizovaných světelných a zásuvkových obvodů, ochr. pospojování a uzemnění, odpojení původních dotčených světelných, zásuvkových a technolog. obvodů, demontáž vybraných odpojených přístrojů a prostorová úprava a zapojení vybavení skříně rozvaděče, aktualizace seznamu prvků a vývodů rozvaděče, stávající přístroje rozvaděče R2.3 původních odpojených vývodů zůstanou v rozvaděči ponechány jako rezervy dle tech. možností, kompletní dodávka včetně montážního materiálu a příslušenství - viz výkres E-09</t>
  </si>
  <si>
    <t>-2077895912</t>
  </si>
  <si>
    <t>2.2</t>
  </si>
  <si>
    <t>-151615859</t>
  </si>
  <si>
    <t>2.3</t>
  </si>
  <si>
    <t>Úprava a doplnění stávajícího rozvaděče R2.4: doplnění nejištěného vývodu napojeného na fázové přípojnice přímo za hlavním vypínačem rozvaděče Q1 a vstupní svorkovnice PEN pro kabel CYKY-J 4x16 určený pro napojení nového rozvaděče R2.4.1 - 1ks, napojení vodiče CY25 z přípojnic uzemnění rozvaděče R2.4 vedený do nového rozvaděče R2.4.1 - 1ks, odpojení a vytažení stávajících kabelů 6x CYKY-J 3x2,5 (přívodní kabely do stávající podlahové zásuvkové krabice PK1, rozvaděče ROS5 a neověření kabely napájení rozvaděče RACK2 - ověření provede dodavatel eketro, uvedené kabely budou nasvorkovány v krabici KR2 vně rozvaděče R2.4 na kabely shodných typu a průřezů a přepojeny do nového rozvaděče R2.4.1) - 1ks, odpojení stávajících kabelů 2x CYKY-J 3x2,5 vedených do podlahové zásuvkové krabice PK2, zasvorkování, označení a ponechání kabelů v rozvaděči R2.4 jako rezervy - 1ks, odpojení stávajících kabelů demontovaných rozvodů elektroinstalace prostorů realizovaných místností dílny A a dílny B a jejich vytažení z R2.4 (tyto původní rozvody budou demontovány) - cca 25ks, doplnění proudového chrániče s nadproudovou ochranou B16/2/30mA/10kA/typ "A" včetně vodičů a svorek - 2ks = vývody pro dva nové zásuvkové obvody č. 2.4-X1 a 2.4-X2 umístěné v ateliéru, aktualizace seznamu prvků a vývodů rozvaděče R2.4, poznámka: stávající přístroje rozvaděče R2.4 původních odpojených vývodů zůstanou v rozvaděči ponechány jako rezervy</t>
  </si>
  <si>
    <t>-690587030</t>
  </si>
  <si>
    <t>2.4</t>
  </si>
  <si>
    <t>-1080656628</t>
  </si>
  <si>
    <t>2.5</t>
  </si>
  <si>
    <t>Rozvaděč R2.4.1,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E-08</t>
  </si>
  <si>
    <t>-1800392270</t>
  </si>
  <si>
    <t>2.6</t>
  </si>
  <si>
    <t>1378756263</t>
  </si>
  <si>
    <t>2.7</t>
  </si>
  <si>
    <t>Skříň s tlačítkem HV - HLAVNÍ VYPÍNAČ (skříň nouzového vypnutí sítě NN v určeném prostoru) ozn. HV, kompletní včetně krabice a příslušenství - skříň zapuštěná chráněná (ochrana před náhodným stisknutím zábranou případně krycím sklem - požadavek sdělíá provozovatel dílen), popis - štítek, IP44(66), 1x tlačítko s aretací pro: 1x kontakt 1P, 10A / 230V AC, svorky, příslušenství, montážní materiál - kompletní</t>
  </si>
  <si>
    <t>62823455</t>
  </si>
  <si>
    <t>2.8</t>
  </si>
  <si>
    <t>1827204927</t>
  </si>
  <si>
    <t>2.9</t>
  </si>
  <si>
    <t>Krabice svorkovací ozn. KR1, přisazená, plast. oheň retardující, bezhalogenová, určená pro montáž na hořlavé podklady, IP44(66), 6x svorka 2,5mm2, 16A / 230/400V AC, skříň kompletní včetně montážního materiálu a příslušenství</t>
  </si>
  <si>
    <t>107863670</t>
  </si>
  <si>
    <t>2.10</t>
  </si>
  <si>
    <t>-1995716893</t>
  </si>
  <si>
    <t>2.11</t>
  </si>
  <si>
    <t>Krabice svorkovací ozn. KR2, zapuštěná, plast. oheň retardující, bezhalogenová, IP44(66), 18x svorka 2,5mm2, 16A / 230/400V AC, skříň kompletní včetně montážního materiálu a příslušenství</t>
  </si>
  <si>
    <t>-777317724</t>
  </si>
  <si>
    <t>2.12</t>
  </si>
  <si>
    <t>440491775</t>
  </si>
  <si>
    <t>2.13</t>
  </si>
  <si>
    <t>Zásuvková lišta přisazená ZLA - 2x zásuvka RJ45 Cat.6A - data, 1x zásuvka 16A/230V AC + přepěť. ochrana třídy T3, 1x zásuvka 16A/230V AC, IP44(20), skutečné osazení lišty upřesní investor, lišta kompletní včetně montážního materiálu a příslušenství</t>
  </si>
  <si>
    <t>-378648557</t>
  </si>
  <si>
    <t>2.14</t>
  </si>
  <si>
    <t>-390400115</t>
  </si>
  <si>
    <t>2.15</t>
  </si>
  <si>
    <t>Rozvaděč RACK2, napojení NN včetně příslušenství</t>
  </si>
  <si>
    <t>-951663083</t>
  </si>
  <si>
    <t>2.16</t>
  </si>
  <si>
    <t>Kompresor vzduchu stříkacího boxu, napojení ze zásuvky NN 2.4.1-46, uzemnnění ze svorky OUZ11 včetně příslušenství</t>
  </si>
  <si>
    <t>328764000</t>
  </si>
  <si>
    <t>Silnoproud - nosný materiál</t>
  </si>
  <si>
    <t>3.1</t>
  </si>
  <si>
    <t>spínač vestavný řazení 6+6 - 10A / 230V AC, včetně krytu a rámečku, do násobných rámečků - kompletní</t>
  </si>
  <si>
    <t>992076356</t>
  </si>
  <si>
    <t>3.2</t>
  </si>
  <si>
    <t>849066837</t>
  </si>
  <si>
    <t>3.3</t>
  </si>
  <si>
    <t>spínač vestavný řazení 7 - 10A / 230V AC, včetně krytu a rámečku, do násobných rámečků - kompletní</t>
  </si>
  <si>
    <t>-1236934572</t>
  </si>
  <si>
    <t>3.4</t>
  </si>
  <si>
    <t>-1239175341</t>
  </si>
  <si>
    <t>3.5</t>
  </si>
  <si>
    <t>spínač vestavný řazení 6+6 - 10A / 230V AC, IP44, včetně krytu a rámečku, do násobných rámečků - kompletní</t>
  </si>
  <si>
    <t>1815558862</t>
  </si>
  <si>
    <t>3.6</t>
  </si>
  <si>
    <t>-1884770547</t>
  </si>
  <si>
    <t>3.7</t>
  </si>
  <si>
    <t>spínač vestavný řazení 7 - 10A / 230V AC, IP44, včetně krytu a rámečku, do násobných rámečků - kompletní</t>
  </si>
  <si>
    <t>-704399255</t>
  </si>
  <si>
    <t>3.8</t>
  </si>
  <si>
    <t>536457606</t>
  </si>
  <si>
    <t>3.9</t>
  </si>
  <si>
    <t>vypínač vestavný, 3f. 25A / 400V AC, IP44, včetně krabice, krytu a příslušenství - kompletní</t>
  </si>
  <si>
    <t>-1119951832</t>
  </si>
  <si>
    <t>3.10</t>
  </si>
  <si>
    <t>1202774916</t>
  </si>
  <si>
    <t>3.11</t>
  </si>
  <si>
    <t>zásuvka vestavná - 16A / 230V AC, ochr. clonky, včetně krytu a rámečku, do násobných rámečků - kompletní</t>
  </si>
  <si>
    <t>6460321</t>
  </si>
  <si>
    <t>3.12</t>
  </si>
  <si>
    <t>-641627150</t>
  </si>
  <si>
    <t>3.13</t>
  </si>
  <si>
    <t>zásuvka vestavná - 16A / 230V AC, ochr. clonky, včetně přepěťové ochrany třídy T3, krytu a rámečku, do násobných rámečků - kompletní</t>
  </si>
  <si>
    <t>661762945</t>
  </si>
  <si>
    <t>3.14</t>
  </si>
  <si>
    <t>-1414312423</t>
  </si>
  <si>
    <t>3.15</t>
  </si>
  <si>
    <t>zásuvka vestavná - 16A / 230V AC, ochr. clonky, IP44, včetně krytu a rámečku, do násobných rámečků - kompletní</t>
  </si>
  <si>
    <t>1065188781</t>
  </si>
  <si>
    <t>3.16</t>
  </si>
  <si>
    <t>-2055914745</t>
  </si>
  <si>
    <t>3.17</t>
  </si>
  <si>
    <t>zásuvka vestavná - 16A / 230V AC, ochr. clonky, IP44, barevně odlišná + popisové pole, včetně krytu a rámečku, do násobných rámečků - kompletní</t>
  </si>
  <si>
    <t>390717365</t>
  </si>
  <si>
    <t>3.18</t>
  </si>
  <si>
    <t>971684706</t>
  </si>
  <si>
    <t>3.19</t>
  </si>
  <si>
    <t>zásuvka vestavná - 16A / 230V AC, ochr. clonky, IP44, včetně přepěťové ochrany třídy T3, krytu a rámečku, do násobných rámečků - kompletní</t>
  </si>
  <si>
    <t>-1478073564</t>
  </si>
  <si>
    <t>3.20</t>
  </si>
  <si>
    <t>-62301810</t>
  </si>
  <si>
    <t>3.21</t>
  </si>
  <si>
    <t>zásuvka vestavná do parapetního žlabu - 16A / 230V AC, ochr. clonky, IP44, včetně krytu a rámečku, do násobných rámečků - kompletní</t>
  </si>
  <si>
    <t>-555723190</t>
  </si>
  <si>
    <t>3.22</t>
  </si>
  <si>
    <t>1665538477</t>
  </si>
  <si>
    <t>3.23</t>
  </si>
  <si>
    <t>zásuvka vestavná do parapetního žlabu - 16A / 230V AC, ochr. clonky, IP44, barevně odlišná + popisové pole, včetně krytu a rámečku, do násobných rámečků - kompletní</t>
  </si>
  <si>
    <t>1265445524</t>
  </si>
  <si>
    <t>3.24</t>
  </si>
  <si>
    <t>1267879252</t>
  </si>
  <si>
    <t>3.25</t>
  </si>
  <si>
    <t>zásuvka přisazená - 16A / 230V AC, ochr. clonky, IP44, včetně krytu - kompletní</t>
  </si>
  <si>
    <t>1117611385</t>
  </si>
  <si>
    <t>62</t>
  </si>
  <si>
    <t>3.26</t>
  </si>
  <si>
    <t>391919426</t>
  </si>
  <si>
    <t>63</t>
  </si>
  <si>
    <t>3.27</t>
  </si>
  <si>
    <t>dvojzásuvka přisazená - 16A / 230V AC, ochr. clonky, montáž na hožlavé podklady, IP44, včetně krytu - kompletní</t>
  </si>
  <si>
    <t>1590611727</t>
  </si>
  <si>
    <t>64</t>
  </si>
  <si>
    <t>3.28</t>
  </si>
  <si>
    <t>1433990363</t>
  </si>
  <si>
    <t>65</t>
  </si>
  <si>
    <t>3.29</t>
  </si>
  <si>
    <t>vidlice zásuvková pro slaněný kabel - 16A / 230V AC, IP44 - kompletní</t>
  </si>
  <si>
    <t>1596762078</t>
  </si>
  <si>
    <t>66</t>
  </si>
  <si>
    <t>3.30</t>
  </si>
  <si>
    <t>717845128</t>
  </si>
  <si>
    <t>67</t>
  </si>
  <si>
    <t>3.31</t>
  </si>
  <si>
    <t>dvojzásuvka svorek ochr. uzemnění 2x ABB vestavná, IP44, včetně krytu a rámečku, do násobných rámečků - kompletní</t>
  </si>
  <si>
    <t>-1400650369</t>
  </si>
  <si>
    <t>68</t>
  </si>
  <si>
    <t>3.32</t>
  </si>
  <si>
    <t>-394099741</t>
  </si>
  <si>
    <t>69</t>
  </si>
  <si>
    <t>3.33</t>
  </si>
  <si>
    <t>dvojzásuvka svorek ochr. uzemnění 2x ABB vestavná, IP20(44), včetně krytu a rámečku, do násobných rámečků - kompletní</t>
  </si>
  <si>
    <t>347982919</t>
  </si>
  <si>
    <t>70</t>
  </si>
  <si>
    <t>3.34</t>
  </si>
  <si>
    <t>1007174718</t>
  </si>
  <si>
    <t>71</t>
  </si>
  <si>
    <t>3.35</t>
  </si>
  <si>
    <t>dvojzásuvka svorek ochr. uzemnění 2x ABB vestavná do parapetního žlabu, IP44, včetně krytu a rámečku, do násobných rámečků - kompletní</t>
  </si>
  <si>
    <t>1953487521</t>
  </si>
  <si>
    <t>72</t>
  </si>
  <si>
    <t>3.36</t>
  </si>
  <si>
    <t>1829550043</t>
  </si>
  <si>
    <t>73</t>
  </si>
  <si>
    <t>3.37</t>
  </si>
  <si>
    <t>Svorky zemnící, připojovací spojovací včetně příslušenství</t>
  </si>
  <si>
    <t>-1163648469</t>
  </si>
  <si>
    <t>74</t>
  </si>
  <si>
    <t>3.38</t>
  </si>
  <si>
    <t>-642239148</t>
  </si>
  <si>
    <t>75</t>
  </si>
  <si>
    <t>3.39</t>
  </si>
  <si>
    <t>Svorky 3-5x1,5-2,5 včetně příslušenství</t>
  </si>
  <si>
    <t>160814710</t>
  </si>
  <si>
    <t>76</t>
  </si>
  <si>
    <t>3.40</t>
  </si>
  <si>
    <t>-7408562</t>
  </si>
  <si>
    <t>77</t>
  </si>
  <si>
    <t>3.41</t>
  </si>
  <si>
    <t>Hliníkový parapetní kanál přístrojový, rozměr cca 170/65, pro montáž zásuvek a vedení kabeláže, včetně příslušenství (spojky, koncovky, adaptéry, zem. svorky apod.) a montážního materiálu - kompletní, poznámka: případně otvory v kanálu opatřit kryty proti prachu - doporučené krytí IP 23-44</t>
  </si>
  <si>
    <t>-1049476489</t>
  </si>
  <si>
    <t>78</t>
  </si>
  <si>
    <t>3.42</t>
  </si>
  <si>
    <t>1260406599</t>
  </si>
  <si>
    <t>79</t>
  </si>
  <si>
    <t>3.43</t>
  </si>
  <si>
    <t>Plastový vkládací žlab, rozměr cca 40/20, oheň retardující bezhalogenový, montáž na hořlavé podklady, včetně příslušenství a montážního materiálu - kompletní</t>
  </si>
  <si>
    <t>-1076392035</t>
  </si>
  <si>
    <t>80</t>
  </si>
  <si>
    <t>3.44</t>
  </si>
  <si>
    <t>752493397</t>
  </si>
  <si>
    <t>81</t>
  </si>
  <si>
    <t>3.45</t>
  </si>
  <si>
    <t>Krabice KP přístrojová hluboká pro násobnou montáž</t>
  </si>
  <si>
    <t>-1052638224</t>
  </si>
  <si>
    <t>82</t>
  </si>
  <si>
    <t>3.46</t>
  </si>
  <si>
    <t>-1812978771</t>
  </si>
  <si>
    <t>83</t>
  </si>
  <si>
    <t>3.47</t>
  </si>
  <si>
    <t>Krabice KP přístrojová hluboká pro násobnou montáž včetně svorek Wago</t>
  </si>
  <si>
    <t>1312112933</t>
  </si>
  <si>
    <t>84</t>
  </si>
  <si>
    <t>3.48</t>
  </si>
  <si>
    <t>81605446</t>
  </si>
  <si>
    <t>85</t>
  </si>
  <si>
    <t>3.49</t>
  </si>
  <si>
    <t>Krabice KPZ přístrojová pro upevnění do parapetního žlabu</t>
  </si>
  <si>
    <t>-908312911</t>
  </si>
  <si>
    <t>86</t>
  </si>
  <si>
    <t>3.50</t>
  </si>
  <si>
    <t>1667013378</t>
  </si>
  <si>
    <t>87</t>
  </si>
  <si>
    <t>3.51</t>
  </si>
  <si>
    <t>Krabice 1902 včetně svorek Wago</t>
  </si>
  <si>
    <t>-436545772</t>
  </si>
  <si>
    <t>88</t>
  </si>
  <si>
    <t>3.52</t>
  </si>
  <si>
    <t>1999433905</t>
  </si>
  <si>
    <t>89</t>
  </si>
  <si>
    <t>3.53</t>
  </si>
  <si>
    <t>Krabice KO97 včetně svorek Wago</t>
  </si>
  <si>
    <t>-1780277070</t>
  </si>
  <si>
    <t>90</t>
  </si>
  <si>
    <t>3.54</t>
  </si>
  <si>
    <t>1443583164</t>
  </si>
  <si>
    <t>91</t>
  </si>
  <si>
    <t>3.55</t>
  </si>
  <si>
    <t>Krabice Abox, IP44-66 včetně svorek 2,5-4mm2 Wago</t>
  </si>
  <si>
    <t>1220062189</t>
  </si>
  <si>
    <t>92</t>
  </si>
  <si>
    <t>3.56</t>
  </si>
  <si>
    <t>1064004987</t>
  </si>
  <si>
    <t>93</t>
  </si>
  <si>
    <t>3.57</t>
  </si>
  <si>
    <t>El. instal. trubka 2316</t>
  </si>
  <si>
    <t>1941254781</t>
  </si>
  <si>
    <t>94</t>
  </si>
  <si>
    <t>3.58</t>
  </si>
  <si>
    <t>-1963484935</t>
  </si>
  <si>
    <t>95</t>
  </si>
  <si>
    <t>3.59</t>
  </si>
  <si>
    <t>El. instal. trubka 2323</t>
  </si>
  <si>
    <t>-1130439640</t>
  </si>
  <si>
    <t>96</t>
  </si>
  <si>
    <t>3.60</t>
  </si>
  <si>
    <t>-1549983285</t>
  </si>
  <si>
    <t>97</t>
  </si>
  <si>
    <t>3.61</t>
  </si>
  <si>
    <t>El. instal. trubka 2329</t>
  </si>
  <si>
    <t>-263637420</t>
  </si>
  <si>
    <t>98</t>
  </si>
  <si>
    <t>3.62</t>
  </si>
  <si>
    <t>-1550131320</t>
  </si>
  <si>
    <t>99</t>
  </si>
  <si>
    <t>3.63</t>
  </si>
  <si>
    <t>El. instal. trubka 2336</t>
  </si>
  <si>
    <t>-92505643</t>
  </si>
  <si>
    <t>100</t>
  </si>
  <si>
    <t>3.64</t>
  </si>
  <si>
    <t>-1490194359</t>
  </si>
  <si>
    <t>101</t>
  </si>
  <si>
    <t>3.65</t>
  </si>
  <si>
    <t>El. instal. trubka 2348</t>
  </si>
  <si>
    <t>1071747990</t>
  </si>
  <si>
    <t>102</t>
  </si>
  <si>
    <t>3.66</t>
  </si>
  <si>
    <t>-284151166</t>
  </si>
  <si>
    <t>103</t>
  </si>
  <si>
    <t>3.67</t>
  </si>
  <si>
    <t>El. instal. trubka panc. tuhá d29</t>
  </si>
  <si>
    <t>-22885517</t>
  </si>
  <si>
    <t>104</t>
  </si>
  <si>
    <t>3.68</t>
  </si>
  <si>
    <t>1153348976</t>
  </si>
  <si>
    <t>105</t>
  </si>
  <si>
    <t>3.69</t>
  </si>
  <si>
    <t>El. instal. trubka panc. tuhá d40</t>
  </si>
  <si>
    <t>619035640</t>
  </si>
  <si>
    <t>106</t>
  </si>
  <si>
    <t>3.70</t>
  </si>
  <si>
    <t>2036397761</t>
  </si>
  <si>
    <t>107</t>
  </si>
  <si>
    <t>3.71</t>
  </si>
  <si>
    <t>El. instal. lišta vkládací 17/17</t>
  </si>
  <si>
    <t>-851089329</t>
  </si>
  <si>
    <t>108</t>
  </si>
  <si>
    <t>3.72</t>
  </si>
  <si>
    <t>178338308</t>
  </si>
  <si>
    <t>109</t>
  </si>
  <si>
    <t>3.73</t>
  </si>
  <si>
    <t>El. instal. lišta vkládací 40/20</t>
  </si>
  <si>
    <t>1993975090</t>
  </si>
  <si>
    <t>110</t>
  </si>
  <si>
    <t>3.74</t>
  </si>
  <si>
    <t>732649103</t>
  </si>
  <si>
    <t>Silnoproud - kabely, vodiče, pásky</t>
  </si>
  <si>
    <t>111</t>
  </si>
  <si>
    <t>4.1</t>
  </si>
  <si>
    <t>kabel CYKY-O 4x1,5</t>
  </si>
  <si>
    <t>-1067796445</t>
  </si>
  <si>
    <t>112</t>
  </si>
  <si>
    <t>4.2</t>
  </si>
  <si>
    <t>-200613652</t>
  </si>
  <si>
    <t>113</t>
  </si>
  <si>
    <t>4.3</t>
  </si>
  <si>
    <t>kabel CYKY-O 5x1,5</t>
  </si>
  <si>
    <t>-59659798</t>
  </si>
  <si>
    <t>114</t>
  </si>
  <si>
    <t>4.4</t>
  </si>
  <si>
    <t>1226218454</t>
  </si>
  <si>
    <t>115</t>
  </si>
  <si>
    <t>4.5</t>
  </si>
  <si>
    <t>kabel CYKY-O 7x1,5</t>
  </si>
  <si>
    <t>390171528</t>
  </si>
  <si>
    <t>116</t>
  </si>
  <si>
    <t>4.6</t>
  </si>
  <si>
    <t>898743495</t>
  </si>
  <si>
    <t>117</t>
  </si>
  <si>
    <t>4.7</t>
  </si>
  <si>
    <t>kabel CYKY-J 3x1,5</t>
  </si>
  <si>
    <t>1403987137</t>
  </si>
  <si>
    <t>118</t>
  </si>
  <si>
    <t>4.8</t>
  </si>
  <si>
    <t>-1256689862</t>
  </si>
  <si>
    <t>119</t>
  </si>
  <si>
    <t>4.9</t>
  </si>
  <si>
    <t>kabel CYKY-J 5x1,5</t>
  </si>
  <si>
    <t>531572956</t>
  </si>
  <si>
    <t>120</t>
  </si>
  <si>
    <t>4.10</t>
  </si>
  <si>
    <t>-509952525</t>
  </si>
  <si>
    <t>121</t>
  </si>
  <si>
    <t>4.11</t>
  </si>
  <si>
    <t>kabel CYKY-J 7x1,5</t>
  </si>
  <si>
    <t>987653331</t>
  </si>
  <si>
    <t>122</t>
  </si>
  <si>
    <t>4.12</t>
  </si>
  <si>
    <t>-118595408</t>
  </si>
  <si>
    <t>123</t>
  </si>
  <si>
    <t>4.13</t>
  </si>
  <si>
    <t>kabel CYKY-J 3x2,5</t>
  </si>
  <si>
    <t>-456201868</t>
  </si>
  <si>
    <t>124</t>
  </si>
  <si>
    <t>4.14</t>
  </si>
  <si>
    <t>2133494564</t>
  </si>
  <si>
    <t>125</t>
  </si>
  <si>
    <t>4.15</t>
  </si>
  <si>
    <t>kabel CYKY-J 4x16</t>
  </si>
  <si>
    <t>-745141768</t>
  </si>
  <si>
    <t>126</t>
  </si>
  <si>
    <t>4.16</t>
  </si>
  <si>
    <t>-220867708</t>
  </si>
  <si>
    <t>127</t>
  </si>
  <si>
    <t>4.17</t>
  </si>
  <si>
    <t>kabel CHKE-V-J 5x1,5</t>
  </si>
  <si>
    <t>1264305941</t>
  </si>
  <si>
    <t>128</t>
  </si>
  <si>
    <t>4.18</t>
  </si>
  <si>
    <t>1364060840</t>
  </si>
  <si>
    <t>129</t>
  </si>
  <si>
    <t>4.19</t>
  </si>
  <si>
    <t>kabel CGTG-G 3x2,5</t>
  </si>
  <si>
    <t>-196676710</t>
  </si>
  <si>
    <t>130</t>
  </si>
  <si>
    <t>4.20</t>
  </si>
  <si>
    <t>-1536201143</t>
  </si>
  <si>
    <t>131</t>
  </si>
  <si>
    <t>4.21</t>
  </si>
  <si>
    <t>vodič CY6</t>
  </si>
  <si>
    <t>151926118</t>
  </si>
  <si>
    <t>132</t>
  </si>
  <si>
    <t>4.22</t>
  </si>
  <si>
    <t>640405237</t>
  </si>
  <si>
    <t>133</t>
  </si>
  <si>
    <t>4.23</t>
  </si>
  <si>
    <t>vodič CY25</t>
  </si>
  <si>
    <t>1345224907</t>
  </si>
  <si>
    <t>134</t>
  </si>
  <si>
    <t>4.24</t>
  </si>
  <si>
    <t>1399932545</t>
  </si>
  <si>
    <t>Slaboproud - rozvody SK (datové / telefonní rozvody)</t>
  </si>
  <si>
    <t>135</t>
  </si>
  <si>
    <t>5.1</t>
  </si>
  <si>
    <t>zásuvka vestavná (přisazená včetně krabice - dle požadavků správce SK TUL) - 1x RJ45, Cat. 6A, včetně krytu a rámečku - určená pro montáž na podhled, napojení AP-WIFI</t>
  </si>
  <si>
    <t>-502479652</t>
  </si>
  <si>
    <t>136</t>
  </si>
  <si>
    <t>5.2</t>
  </si>
  <si>
    <t>-53173399</t>
  </si>
  <si>
    <t>137</t>
  </si>
  <si>
    <t>5.3</t>
  </si>
  <si>
    <t>zásuvka vestavná (přisazená - dle požadavků správce SK TUL) - 1x RJ45, Cat. 6A, IP44, včetně krytu a rámečku - určená pro montáž na podhled, napojení AP-WIFI</t>
  </si>
  <si>
    <t>1401328247</t>
  </si>
  <si>
    <t>138</t>
  </si>
  <si>
    <t>5.4</t>
  </si>
  <si>
    <t>625594612</t>
  </si>
  <si>
    <t>139</t>
  </si>
  <si>
    <t>5.5</t>
  </si>
  <si>
    <t>zásuvka vestavná - 1x RJ45, Cat. 6A, IP44, včetně krytu a rámečku, napojení CAM - IP</t>
  </si>
  <si>
    <t>-606501308</t>
  </si>
  <si>
    <t>140</t>
  </si>
  <si>
    <t>5.6</t>
  </si>
  <si>
    <t>1178251188</t>
  </si>
  <si>
    <t>141</t>
  </si>
  <si>
    <t>5.7</t>
  </si>
  <si>
    <t>dvojzásuvka data / telefon vestavná - 2x RJ45, Cat. 6A, včetně krytu a rámečku - do samostatných / násobných rámečků - kompletní</t>
  </si>
  <si>
    <t>2140648925</t>
  </si>
  <si>
    <t>142</t>
  </si>
  <si>
    <t>5.8</t>
  </si>
  <si>
    <t>1918453200</t>
  </si>
  <si>
    <t>143</t>
  </si>
  <si>
    <t>5.9</t>
  </si>
  <si>
    <t>dvojzásuvka data / telefon vestavná - 2x RJ45, Cat. 6A, IP44, včetně krytu a rámečku - do samostatných / násobných rámečků - kompletní</t>
  </si>
  <si>
    <t>-885495434</t>
  </si>
  <si>
    <t>144</t>
  </si>
  <si>
    <t>5.10</t>
  </si>
  <si>
    <t>-240781057</t>
  </si>
  <si>
    <t>145</t>
  </si>
  <si>
    <t>5.11</t>
  </si>
  <si>
    <t>-289035618</t>
  </si>
  <si>
    <t>146</t>
  </si>
  <si>
    <t>5.12</t>
  </si>
  <si>
    <t>409511542</t>
  </si>
  <si>
    <t>147</t>
  </si>
  <si>
    <t>5.13</t>
  </si>
  <si>
    <t>Krabice KL přístrojová lištová hluboká</t>
  </si>
  <si>
    <t>1134178844</t>
  </si>
  <si>
    <t>148</t>
  </si>
  <si>
    <t>5.14</t>
  </si>
  <si>
    <t>-1236817798</t>
  </si>
  <si>
    <t>149</t>
  </si>
  <si>
    <t>5.15</t>
  </si>
  <si>
    <t>Krabice 1902</t>
  </si>
  <si>
    <t>1672707941</t>
  </si>
  <si>
    <t>150</t>
  </si>
  <si>
    <t>5.16</t>
  </si>
  <si>
    <t>1797929967</t>
  </si>
  <si>
    <t>151</t>
  </si>
  <si>
    <t>5.17</t>
  </si>
  <si>
    <t>Krabice KO97</t>
  </si>
  <si>
    <t>-357926692</t>
  </si>
  <si>
    <t>152</t>
  </si>
  <si>
    <t>5.18</t>
  </si>
  <si>
    <t>1467127758</t>
  </si>
  <si>
    <t>153</t>
  </si>
  <si>
    <t>5.19</t>
  </si>
  <si>
    <t>Krabice KO125</t>
  </si>
  <si>
    <t>689207564</t>
  </si>
  <si>
    <t>154</t>
  </si>
  <si>
    <t>5.20</t>
  </si>
  <si>
    <t>-408362736</t>
  </si>
  <si>
    <t>155</t>
  </si>
  <si>
    <t>5.21</t>
  </si>
  <si>
    <t>Krabice Abox, IP44-66</t>
  </si>
  <si>
    <t>270315584</t>
  </si>
  <si>
    <t>156</t>
  </si>
  <si>
    <t>5.22</t>
  </si>
  <si>
    <t>-2110267260</t>
  </si>
  <si>
    <t>157</t>
  </si>
  <si>
    <t>5.23</t>
  </si>
  <si>
    <t>307415298</t>
  </si>
  <si>
    <t>158</t>
  </si>
  <si>
    <t>5.24</t>
  </si>
  <si>
    <t>-814095744</t>
  </si>
  <si>
    <t>159</t>
  </si>
  <si>
    <t>5.25</t>
  </si>
  <si>
    <t>-1760890110</t>
  </si>
  <si>
    <t>160</t>
  </si>
  <si>
    <t>5.26</t>
  </si>
  <si>
    <t>1246443404</t>
  </si>
  <si>
    <t>161</t>
  </si>
  <si>
    <t>5.27</t>
  </si>
  <si>
    <t>1568639113</t>
  </si>
  <si>
    <t>162</t>
  </si>
  <si>
    <t>5.28</t>
  </si>
  <si>
    <t>-2086842135</t>
  </si>
  <si>
    <t>163</t>
  </si>
  <si>
    <t>5.29</t>
  </si>
  <si>
    <t>-202562190</t>
  </si>
  <si>
    <t>164</t>
  </si>
  <si>
    <t>5.30</t>
  </si>
  <si>
    <t>-709780396</t>
  </si>
  <si>
    <t>165</t>
  </si>
  <si>
    <t>5.31</t>
  </si>
  <si>
    <t>1831608211</t>
  </si>
  <si>
    <t>166</t>
  </si>
  <si>
    <t>5.32</t>
  </si>
  <si>
    <t>685248461</t>
  </si>
  <si>
    <t>167</t>
  </si>
  <si>
    <t>5.33</t>
  </si>
  <si>
    <t>El. instal. chránička SF32 pro stávající rezervní optický kabel OPT SM-24 zavedený do RACK2, pozor na poloměr ohybu OPT kabelu</t>
  </si>
  <si>
    <t>-1142710823</t>
  </si>
  <si>
    <t>168</t>
  </si>
  <si>
    <t>5.34</t>
  </si>
  <si>
    <t>-317939128</t>
  </si>
  <si>
    <t>169</t>
  </si>
  <si>
    <t>5.35</t>
  </si>
  <si>
    <t>1040145984</t>
  </si>
  <si>
    <t>170</t>
  </si>
  <si>
    <t>5.36</t>
  </si>
  <si>
    <t>666842595</t>
  </si>
  <si>
    <t>171</t>
  </si>
  <si>
    <t>5.37</t>
  </si>
  <si>
    <t>2091357945</t>
  </si>
  <si>
    <t>172</t>
  </si>
  <si>
    <t>5.38</t>
  </si>
  <si>
    <t>-322548821</t>
  </si>
  <si>
    <t>173</t>
  </si>
  <si>
    <t>5.39</t>
  </si>
  <si>
    <t>Vedení SK (data / telefon)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SK zařízení TUL</t>
  </si>
  <si>
    <t>780348528</t>
  </si>
  <si>
    <t>174</t>
  </si>
  <si>
    <t>5.40</t>
  </si>
  <si>
    <t>1556977011</t>
  </si>
  <si>
    <t>175</t>
  </si>
  <si>
    <t>5.41</t>
  </si>
  <si>
    <t>Zavedení rezervního optického kabelu OPT SM-24 v chrániče SF32 do rozvaděče RACK2 - dle požadavků správce SK zařízení TUL</t>
  </si>
  <si>
    <t>1637362709</t>
  </si>
  <si>
    <t>180</t>
  </si>
  <si>
    <t>5.46</t>
  </si>
  <si>
    <t>Úprava a doplnění skříně / fyzická úprava velikosti skříně stávajícího rozvaděče RACK2 - kompletní dodávka dle požadavků správce SK data / telefon zařízení TUL - konektrové ukončení stávajícího rezervního optického kabelu SM-24 - 1ks, optický panel s konektory LC/PC v 1U minimálně pro 24 vláken s umístění nahoře v RACKu, napojení 43 ks nových datových a 3 ks nových telefonních linek (vždy 1ks telefonní linky ve vybrané datové zásuvce v prostoru místnosti dílny A, místnosti dílny B a knihovny - upřesní provozovatel dílen), odpojení původních demontovaných datových a telefonních linek realizovaných prostorech v počtu cca 27 ks, managent s adekvátním příslušenstvím - Patch panely odpovídající kategorii kabeláže (Cat. 6A nebo vyšší) formát 1U s umístění vždy nad a pod switchem (volným místem pro switch), napájecí panel 1x PDU s konektory min. 8x C13, svorky, konektory, kabeláž, oživení, měřící protokoly, montážní materiál, příslušenství (veškeré aktivní prvky dodány s vlastními napáječi ze sítě 230V AC) apod. - kompletní dodávka dle požadavku správce SK zařízení TUL - požadavky ověří dodavatel elektro</t>
  </si>
  <si>
    <t>-1409500223</t>
  </si>
  <si>
    <t>181</t>
  </si>
  <si>
    <t>5.47</t>
  </si>
  <si>
    <t>-1922482109</t>
  </si>
  <si>
    <t>182</t>
  </si>
  <si>
    <t>5.48</t>
  </si>
  <si>
    <t>Zásuvková lišta přisazená ZLA - dodávka viz položka 2.13, zapojení a napojení 2x zásuvky RJ45 Cat.6A - data, včetně montážního materiálu a příslušenství</t>
  </si>
  <si>
    <t>430499627</t>
  </si>
  <si>
    <t>Slaboproud - rozvody SKV+EZS, Asset</t>
  </si>
  <si>
    <t>183</t>
  </si>
  <si>
    <t>6.1</t>
  </si>
  <si>
    <t>EXPANDER /přídavné rozšíření o 1 linku, do EZS</t>
  </si>
  <si>
    <t>-1608917626</t>
  </si>
  <si>
    <t>184</t>
  </si>
  <si>
    <t>6.2</t>
  </si>
  <si>
    <t>-603670610</t>
  </si>
  <si>
    <t>185</t>
  </si>
  <si>
    <t>6.3</t>
  </si>
  <si>
    <t>Propojení SKV s jinými externími systémy</t>
  </si>
  <si>
    <t>1418967571</t>
  </si>
  <si>
    <t>186</t>
  </si>
  <si>
    <t>6.4</t>
  </si>
  <si>
    <t>Programování základních parametrů ústředny</t>
  </si>
  <si>
    <t>1518047523</t>
  </si>
  <si>
    <t>187</t>
  </si>
  <si>
    <t>6.5</t>
  </si>
  <si>
    <t>V ASSET 602 Čtečka bezkontaktních karet MIFARE bez PIN, ozn. CP,včetně příslušenství a montážního materiálu - kompletní</t>
  </si>
  <si>
    <t>215298143</t>
  </si>
  <si>
    <t>188</t>
  </si>
  <si>
    <t>6.6</t>
  </si>
  <si>
    <t>489360609</t>
  </si>
  <si>
    <t>189</t>
  </si>
  <si>
    <t>6.7</t>
  </si>
  <si>
    <t>V ASSET 10 v. 2xx BEZ KRYTU Dveřní modul - slouží k připojení čteček</t>
  </si>
  <si>
    <t>102078306</t>
  </si>
  <si>
    <t>190</t>
  </si>
  <si>
    <t>6.8</t>
  </si>
  <si>
    <t>1145128401</t>
  </si>
  <si>
    <t>191</t>
  </si>
  <si>
    <t>6.9</t>
  </si>
  <si>
    <t>el. zámek BEFO PROFI 211211 (nízkoodběrový se signalizací), včetně příslušenství a montážního materiálu - kompletní, ozn. EZ</t>
  </si>
  <si>
    <t>-109878488</t>
  </si>
  <si>
    <t>192</t>
  </si>
  <si>
    <t>6.10</t>
  </si>
  <si>
    <t>-298534446</t>
  </si>
  <si>
    <t>193</t>
  </si>
  <si>
    <t>6.11</t>
  </si>
  <si>
    <t>MAS303 MG kontakt čtyřdrátový polarizovaný s pracovní mezerou, včetně příslušenství a montážního materiálu - kompletní, ozn. MG</t>
  </si>
  <si>
    <t>-116049870</t>
  </si>
  <si>
    <t>194</t>
  </si>
  <si>
    <t>6.12</t>
  </si>
  <si>
    <t>994571391</t>
  </si>
  <si>
    <t>195</t>
  </si>
  <si>
    <t>6.13</t>
  </si>
  <si>
    <t>opakovač linky SKV, včetně příslušenství a montážního materiálu - kompletní</t>
  </si>
  <si>
    <t>437870154</t>
  </si>
  <si>
    <t>196</t>
  </si>
  <si>
    <t>6.14</t>
  </si>
  <si>
    <t>-93472510</t>
  </si>
  <si>
    <t>197</t>
  </si>
  <si>
    <t>6.15</t>
  </si>
  <si>
    <t>Oživení systému náklady na 1 čtečku</t>
  </si>
  <si>
    <t>-1362132970</t>
  </si>
  <si>
    <t>198</t>
  </si>
  <si>
    <t>6.16</t>
  </si>
  <si>
    <t>Programování a aktivace karty technika</t>
  </si>
  <si>
    <t>-1236119415</t>
  </si>
  <si>
    <t>199</t>
  </si>
  <si>
    <t>6.17</t>
  </si>
  <si>
    <t>LML-8 LINKOVÝ MODUL Linkový modul pro systémy ASSET bez krytu, včetně příslušenství a montážního materiálu - kompletní</t>
  </si>
  <si>
    <t>-1409350910</t>
  </si>
  <si>
    <t>200</t>
  </si>
  <si>
    <t>6.18</t>
  </si>
  <si>
    <t>-185249857</t>
  </si>
  <si>
    <t>201</t>
  </si>
  <si>
    <t>6.19</t>
  </si>
  <si>
    <t>RELML-8 Modul 8 relé pro připojení k LML-8 + krabice, včetně příslušenství a montážního materiálu - kompletní</t>
  </si>
  <si>
    <t>1281368942</t>
  </si>
  <si>
    <t>202</t>
  </si>
  <si>
    <t>6.20</t>
  </si>
  <si>
    <t>-191288667</t>
  </si>
  <si>
    <t>203</t>
  </si>
  <si>
    <t>6.21</t>
  </si>
  <si>
    <t>čidlo (dual, AM, spodní záclona, antimasking, běžný dosah), včetně příslušenství a montážního materiálu - kompletní, ozn. PIR/MW</t>
  </si>
  <si>
    <t>218877117</t>
  </si>
  <si>
    <t>204</t>
  </si>
  <si>
    <t>6.22</t>
  </si>
  <si>
    <t>135855794</t>
  </si>
  <si>
    <t>205</t>
  </si>
  <si>
    <t>6.23</t>
  </si>
  <si>
    <t>Oživení systému EZS na jeden detektor (HW)</t>
  </si>
  <si>
    <t>-1022579638</t>
  </si>
  <si>
    <t>206</t>
  </si>
  <si>
    <t>6.24</t>
  </si>
  <si>
    <t>Programování smyčky EZS (SW)</t>
  </si>
  <si>
    <t>452760760</t>
  </si>
  <si>
    <t>207</t>
  </si>
  <si>
    <t>6.25</t>
  </si>
  <si>
    <t>Oživení systému EZS - vyvažování neobsazených vstupů (HW)</t>
  </si>
  <si>
    <t>-491267842</t>
  </si>
  <si>
    <t>208</t>
  </si>
  <si>
    <t>6.26</t>
  </si>
  <si>
    <t>Programování smyčky EZS - neobsazených vstupů (SW)</t>
  </si>
  <si>
    <t>1891734613</t>
  </si>
  <si>
    <t>209</t>
  </si>
  <si>
    <t>6.27</t>
  </si>
  <si>
    <t>Programování sys. na jeden expandér (SW)</t>
  </si>
  <si>
    <t>1460514953</t>
  </si>
  <si>
    <t>210</t>
  </si>
  <si>
    <t>6.28</t>
  </si>
  <si>
    <t>Vytvoření prim. map. podkladů (půdorysů) - přehled</t>
  </si>
  <si>
    <t>1823620783</t>
  </si>
  <si>
    <t>211</t>
  </si>
  <si>
    <t>6.29</t>
  </si>
  <si>
    <t>Vytvoření prim. map. podkladů (půdorysů) - jedno podlaží</t>
  </si>
  <si>
    <t>-1200268533</t>
  </si>
  <si>
    <t>212</t>
  </si>
  <si>
    <t>6.30</t>
  </si>
  <si>
    <t>-2010879175</t>
  </si>
  <si>
    <t>213</t>
  </si>
  <si>
    <t>6.31</t>
  </si>
  <si>
    <t>Editace značky (oprava ve stávajícím)</t>
  </si>
  <si>
    <t>1715672804</t>
  </si>
  <si>
    <t>214</t>
  </si>
  <si>
    <t>6.32</t>
  </si>
  <si>
    <t>Editor událostí do grafiky LATIS SQL (SW_LAT)</t>
  </si>
  <si>
    <t>-414069713</t>
  </si>
  <si>
    <t>215</t>
  </si>
  <si>
    <t>6.33</t>
  </si>
  <si>
    <t>Editace prim. Map. podkladů (1 podlaží)</t>
  </si>
  <si>
    <t>-213633062</t>
  </si>
  <si>
    <t>216</t>
  </si>
  <si>
    <t>6.34</t>
  </si>
  <si>
    <t>sloučení primárních map v jeden celek</t>
  </si>
  <si>
    <t>1152378535</t>
  </si>
  <si>
    <t>217</t>
  </si>
  <si>
    <t>6.35</t>
  </si>
  <si>
    <t>Krabice 1902 / KU68</t>
  </si>
  <si>
    <t>575737351</t>
  </si>
  <si>
    <t>218</t>
  </si>
  <si>
    <t>6.36</t>
  </si>
  <si>
    <t>40310080</t>
  </si>
  <si>
    <t>219</t>
  </si>
  <si>
    <t>6.37</t>
  </si>
  <si>
    <t>Krabice KT250</t>
  </si>
  <si>
    <t>-1715121251</t>
  </si>
  <si>
    <t>220</t>
  </si>
  <si>
    <t>6.38</t>
  </si>
  <si>
    <t>-689295522</t>
  </si>
  <si>
    <t>221</t>
  </si>
  <si>
    <t>6.39</t>
  </si>
  <si>
    <t>El. instal. trubka d16, oheň retardující, bezhalogenová</t>
  </si>
  <si>
    <t>-1478178326</t>
  </si>
  <si>
    <t>222</t>
  </si>
  <si>
    <t>6.40</t>
  </si>
  <si>
    <t>-485090713</t>
  </si>
  <si>
    <t>223</t>
  </si>
  <si>
    <t>6.41</t>
  </si>
  <si>
    <t>El. instal. trubka d23, oheň retardující, bezhalogenová</t>
  </si>
  <si>
    <t>1305411647</t>
  </si>
  <si>
    <t>224</t>
  </si>
  <si>
    <t>6.42</t>
  </si>
  <si>
    <t>1905236869</t>
  </si>
  <si>
    <t>225</t>
  </si>
  <si>
    <t>6.43</t>
  </si>
  <si>
    <t>El. instal. trubka d36, oheň retardující, bezhalogenová</t>
  </si>
  <si>
    <t>-1601413324</t>
  </si>
  <si>
    <t>226</t>
  </si>
  <si>
    <t>6.44</t>
  </si>
  <si>
    <t>385447572</t>
  </si>
  <si>
    <t>227</t>
  </si>
  <si>
    <t>6.45</t>
  </si>
  <si>
    <t>Vedení SKV+EZS struktur. kabely U/UTP Cat.6A (dle ISO/IEC 1180:2001 ClassEA a ANSI/TIA 568B.2 Category 6A s přenosem kanálu minimálně do 500 MHz), přenosový protokolu 10 Gigabit Ethernet, 4 páry v kruhovém uspořádání jednotlivých párů a pláštěm v bezhalog</t>
  </si>
  <si>
    <t>282219504</t>
  </si>
  <si>
    <t>228</t>
  </si>
  <si>
    <t>6.46</t>
  </si>
  <si>
    <t>947006036</t>
  </si>
  <si>
    <t>229</t>
  </si>
  <si>
    <t>6.47</t>
  </si>
  <si>
    <t>kabel YY-JZ 4x2,5</t>
  </si>
  <si>
    <t>-320465049</t>
  </si>
  <si>
    <t>230</t>
  </si>
  <si>
    <t>6.48</t>
  </si>
  <si>
    <t>-503354838</t>
  </si>
  <si>
    <t>231</t>
  </si>
  <si>
    <t>6.49</t>
  </si>
  <si>
    <t>kabel LiYY 5x0,34</t>
  </si>
  <si>
    <t>-532830858</t>
  </si>
  <si>
    <t>232</t>
  </si>
  <si>
    <t>6.50</t>
  </si>
  <si>
    <t>-1625671912</t>
  </si>
  <si>
    <t>Demontážní, stavební, pomocné a ostatní práce</t>
  </si>
  <si>
    <t>233</t>
  </si>
  <si>
    <t>7.1</t>
  </si>
  <si>
    <t>vyhledání, odpojení a demontáže původní silnoproudé, slaboproudé elektroinstalace a jímací soustavy hromosvodu v realizované části objektu a její ekologická likvidace</t>
  </si>
  <si>
    <t>-253727233</t>
  </si>
  <si>
    <t>234</t>
  </si>
  <si>
    <t>7.2</t>
  </si>
  <si>
    <t>vyhledání a přeložení původní silnoproudé a slaboproudé elektroinstalace v realizované části objektu - stávající kabeláž a zařízení vedené a umístěné v prosotrech místnosti dílny A, dílny B a knihovny, které nesouvisí s realizovanou elektroinstalací a jsou nutné pro napojení a provoz zařízení v ostatních prostorech objektu a které jsou vedené a umístěné na povrchu budou dle konstrukčních možností přemístěny případně vymístěny, vedení budou přeložena do el. instal. trubek pod omítku</t>
  </si>
  <si>
    <t>-1546638413</t>
  </si>
  <si>
    <t>235</t>
  </si>
  <si>
    <t>7.3</t>
  </si>
  <si>
    <t>dodatečné rýhy a prostupy do zdi a betonu</t>
  </si>
  <si>
    <t>1230387107</t>
  </si>
  <si>
    <t>236</t>
  </si>
  <si>
    <t>7.4</t>
  </si>
  <si>
    <t>protipožární ucpávky pro otvory d20 až d50 s odolností EI.60min</t>
  </si>
  <si>
    <t>-1180833587</t>
  </si>
  <si>
    <t>237</t>
  </si>
  <si>
    <t>7.5</t>
  </si>
  <si>
    <t>přesuny hmot a kapacit</t>
  </si>
  <si>
    <t>94609870</t>
  </si>
  <si>
    <t>238</t>
  </si>
  <si>
    <t>7.6</t>
  </si>
  <si>
    <t>Blíže nespecifikovatelné položky související s realizací objektu, dodatečné zhotovení napojovacích bodů, případné přeložky nedefinovaných zařízení, montážní konstrukce, nátěry konstrukcí a svarů apod.</t>
  </si>
  <si>
    <t>-167293395</t>
  </si>
  <si>
    <t>239</t>
  </si>
  <si>
    <t>7.7</t>
  </si>
  <si>
    <t>Výchozí revize</t>
  </si>
  <si>
    <t>-2145222097</t>
  </si>
  <si>
    <t>240</t>
  </si>
  <si>
    <t>7.8</t>
  </si>
  <si>
    <t>Zajištění stanoviska TIČR k projektové dokumentaci elektroinstalace</t>
  </si>
  <si>
    <t>-474314951</t>
  </si>
  <si>
    <t>3 - Vedlejší rozpočtové náklady pro úpravu vnitřních prostor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</si>
  <si>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</si>
  <si>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</si>
  <si>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</si>
  <si>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</si>
  <si>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</si>
  <si>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</si>
  <si>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</si>
  <si>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</si>
  <si>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</si>
  <si>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011002000.1</t>
  </si>
  <si>
    <t>Průzkumné a zjišťovací práce</t>
  </si>
  <si>
    <t>-1448502430</t>
  </si>
  <si>
    <t>013254000.1</t>
  </si>
  <si>
    <t>Dokumentace zajišťovaná zhotovitelem stavby (např. dokumentace skutečného provedení stavby, dílenská dokumentace, příp. jiná potřebná dokumentace)</t>
  </si>
  <si>
    <t>-1512382122</t>
  </si>
  <si>
    <t>VRN3</t>
  </si>
  <si>
    <t>Zařízení staveniště</t>
  </si>
  <si>
    <t>032002000.1</t>
  </si>
  <si>
    <t>Zřízení zařízení a vybavení staveniště, připojení energií, příp. dopravní opatření</t>
  </si>
  <si>
    <t>-1330167114</t>
  </si>
  <si>
    <t>034002000.1</t>
  </si>
  <si>
    <t>Zabezpečení, pronájem a provoz zařízení staveniště</t>
  </si>
  <si>
    <t>-1888013869</t>
  </si>
  <si>
    <t>039002000.1</t>
  </si>
  <si>
    <t>Zrušení zařízení staveniště vč. úklidu zařízení staveniště</t>
  </si>
  <si>
    <t>1515351058</t>
  </si>
  <si>
    <t>039903000.1</t>
  </si>
  <si>
    <t>Ochrana stávajících konstrukcí před poškozením</t>
  </si>
  <si>
    <t>1847524431</t>
  </si>
  <si>
    <t>VRN4</t>
  </si>
  <si>
    <t>Inženýrská činnost</t>
  </si>
  <si>
    <t>045002000.1</t>
  </si>
  <si>
    <t>Kompletační a koordinační činnost zhotovitele stavby</t>
  </si>
  <si>
    <t>-706600145</t>
  </si>
  <si>
    <t>VRN7</t>
  </si>
  <si>
    <t>Provozní vlivy</t>
  </si>
  <si>
    <t>071002000.1</t>
  </si>
  <si>
    <t>Provozní vlivy, provoz a požadavky investora, třetích osob, náklady související s umístěním stavby</t>
  </si>
  <si>
    <t>-393896856</t>
  </si>
  <si>
    <t>071002000.2</t>
  </si>
  <si>
    <t>Zajištění bezpečnosti na staveništi</t>
  </si>
  <si>
    <t>446224334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</si>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</sst>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0" fontId="22" fillId="5" borderId="23" xfId="0" applyFont="1" applyFill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0" fontId="37" fillId="5" borderId="23" xfId="0" applyFont="1" applyFill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234410" TargetMode="External" /><Relationship Id="rId2" Type="http://schemas.openxmlformats.org/officeDocument/2006/relationships/hyperlink" Target="https://podminky.urs.cz/item/CS_URS_2023_01/317944323" TargetMode="External" /><Relationship Id="rId3" Type="http://schemas.openxmlformats.org/officeDocument/2006/relationships/hyperlink" Target="https://podminky.urs.cz/item/CS_URS_2023_01/340271025" TargetMode="External" /><Relationship Id="rId4" Type="http://schemas.openxmlformats.org/officeDocument/2006/relationships/hyperlink" Target="https://podminky.urs.cz/item/CS_URS_2023_01/612142001" TargetMode="External" /><Relationship Id="rId5" Type="http://schemas.openxmlformats.org/officeDocument/2006/relationships/hyperlink" Target="https://podminky.urs.cz/item/CS_URS_2023_01/612321141" TargetMode="External" /><Relationship Id="rId6" Type="http://schemas.openxmlformats.org/officeDocument/2006/relationships/hyperlink" Target="https://podminky.urs.cz/item/CS_URS_2023_01/615142002" TargetMode="External" /><Relationship Id="rId7" Type="http://schemas.openxmlformats.org/officeDocument/2006/relationships/hyperlink" Target="https://podminky.urs.cz/item/CS_URS_2023_01/631312141" TargetMode="External" /><Relationship Id="rId8" Type="http://schemas.openxmlformats.org/officeDocument/2006/relationships/hyperlink" Target="https://podminky.urs.cz/item/CS_URS_2023_01/949101111" TargetMode="External" /><Relationship Id="rId9" Type="http://schemas.openxmlformats.org/officeDocument/2006/relationships/hyperlink" Target="https://podminky.urs.cz/item/CS_URS_2023_01/952901111" TargetMode="External" /><Relationship Id="rId10" Type="http://schemas.openxmlformats.org/officeDocument/2006/relationships/hyperlink" Target="https://podminky.urs.cz/item/CS_URS_2023_01/962031132" TargetMode="External" /><Relationship Id="rId11" Type="http://schemas.openxmlformats.org/officeDocument/2006/relationships/hyperlink" Target="https://podminky.urs.cz/item/CS_URS_2023_01/962031133" TargetMode="External" /><Relationship Id="rId12" Type="http://schemas.openxmlformats.org/officeDocument/2006/relationships/hyperlink" Target="https://podminky.urs.cz/item/CS_URS_2023_01/968072455" TargetMode="External" /><Relationship Id="rId13" Type="http://schemas.openxmlformats.org/officeDocument/2006/relationships/hyperlink" Target="https://podminky.urs.cz/item/CS_URS_2023_01/971033641" TargetMode="External" /><Relationship Id="rId14" Type="http://schemas.openxmlformats.org/officeDocument/2006/relationships/hyperlink" Target="https://podminky.urs.cz/item/CS_URS_2023_01/974031666" TargetMode="External" /><Relationship Id="rId15" Type="http://schemas.openxmlformats.org/officeDocument/2006/relationships/hyperlink" Target="https://podminky.urs.cz/item/CS_URS_2023_01/997013213" TargetMode="External" /><Relationship Id="rId16" Type="http://schemas.openxmlformats.org/officeDocument/2006/relationships/hyperlink" Target="https://podminky.urs.cz/item/CS_URS_2023_01/997013501" TargetMode="External" /><Relationship Id="rId17" Type="http://schemas.openxmlformats.org/officeDocument/2006/relationships/hyperlink" Target="https://podminky.urs.cz/item/CS_URS_2023_01/997013509" TargetMode="External" /><Relationship Id="rId18" Type="http://schemas.openxmlformats.org/officeDocument/2006/relationships/hyperlink" Target="https://podminky.urs.cz/item/CS_URS_2023_01/997013631" TargetMode="External" /><Relationship Id="rId19" Type="http://schemas.openxmlformats.org/officeDocument/2006/relationships/hyperlink" Target="https://podminky.urs.cz/item/CS_URS_2023_01/997013863" TargetMode="External" /><Relationship Id="rId20" Type="http://schemas.openxmlformats.org/officeDocument/2006/relationships/hyperlink" Target="https://podminky.urs.cz/item/CS_URS_2023_01/998018002" TargetMode="External" /><Relationship Id="rId21" Type="http://schemas.openxmlformats.org/officeDocument/2006/relationships/hyperlink" Target="https://podminky.urs.cz/item/CS_URS_2023_01/763111313" TargetMode="External" /><Relationship Id="rId22" Type="http://schemas.openxmlformats.org/officeDocument/2006/relationships/hyperlink" Target="https://podminky.urs.cz/item/CS_URS_2023_01/763164557" TargetMode="External" /><Relationship Id="rId23" Type="http://schemas.openxmlformats.org/officeDocument/2006/relationships/hyperlink" Target="https://podminky.urs.cz/item/CS_URS_2023_01/998763302" TargetMode="External" /><Relationship Id="rId24" Type="http://schemas.openxmlformats.org/officeDocument/2006/relationships/hyperlink" Target="https://podminky.urs.cz/item/CS_URS_2023_01/998763381" TargetMode="External" /><Relationship Id="rId25" Type="http://schemas.openxmlformats.org/officeDocument/2006/relationships/hyperlink" Target="https://podminky.urs.cz/item/CS_URS_2023_01/766691914" TargetMode="External" /><Relationship Id="rId26" Type="http://schemas.openxmlformats.org/officeDocument/2006/relationships/hyperlink" Target="https://podminky.urs.cz/item/CS_URS_2023_01/766691915" TargetMode="External" /><Relationship Id="rId27" Type="http://schemas.openxmlformats.org/officeDocument/2006/relationships/hyperlink" Target="https://podminky.urs.cz/item/CS_URS_2023_01/776121112" TargetMode="External" /><Relationship Id="rId28" Type="http://schemas.openxmlformats.org/officeDocument/2006/relationships/hyperlink" Target="https://podminky.urs.cz/item/CS_URS_2023_01/776141111" TargetMode="External" /><Relationship Id="rId29" Type="http://schemas.openxmlformats.org/officeDocument/2006/relationships/hyperlink" Target="https://podminky.urs.cz/item/CS_URS_2023_01/776201811" TargetMode="External" /><Relationship Id="rId30" Type="http://schemas.openxmlformats.org/officeDocument/2006/relationships/hyperlink" Target="https://podminky.urs.cz/item/CS_URS_2023_01/776251111" TargetMode="External" /><Relationship Id="rId31" Type="http://schemas.openxmlformats.org/officeDocument/2006/relationships/hyperlink" Target="https://podminky.urs.cz/item/CS_URS_2023_01/776410811" TargetMode="External" /><Relationship Id="rId32" Type="http://schemas.openxmlformats.org/officeDocument/2006/relationships/hyperlink" Target="https://podminky.urs.cz/item/CS_URS_2023_01/776411222" TargetMode="External" /><Relationship Id="rId33" Type="http://schemas.openxmlformats.org/officeDocument/2006/relationships/hyperlink" Target="https://podminky.urs.cz/item/CS_URS_2023_01/776411223" TargetMode="External" /><Relationship Id="rId34" Type="http://schemas.openxmlformats.org/officeDocument/2006/relationships/hyperlink" Target="https://podminky.urs.cz/item/CS_URS_2023_01/776411224" TargetMode="External" /><Relationship Id="rId35" Type="http://schemas.openxmlformats.org/officeDocument/2006/relationships/hyperlink" Target="https://podminky.urs.cz/item/CS_URS_2023_01/776991821" TargetMode="External" /><Relationship Id="rId36" Type="http://schemas.openxmlformats.org/officeDocument/2006/relationships/hyperlink" Target="https://podminky.urs.cz/item/CS_URS_2023_01/998776102" TargetMode="External" /><Relationship Id="rId37" Type="http://schemas.openxmlformats.org/officeDocument/2006/relationships/hyperlink" Target="https://podminky.urs.cz/item/CS_URS_2023_01/998776181" TargetMode="External" /><Relationship Id="rId38" Type="http://schemas.openxmlformats.org/officeDocument/2006/relationships/hyperlink" Target="https://podminky.urs.cz/item/CS_URS_2023_01/781151031" TargetMode="External" /><Relationship Id="rId39" Type="http://schemas.openxmlformats.org/officeDocument/2006/relationships/hyperlink" Target="https://podminky.urs.cz/item/CS_URS_2023_01/781471810" TargetMode="External" /><Relationship Id="rId40" Type="http://schemas.openxmlformats.org/officeDocument/2006/relationships/hyperlink" Target="https://podminky.urs.cz/item/CS_URS_2023_01/781474117" TargetMode="External" /><Relationship Id="rId41" Type="http://schemas.openxmlformats.org/officeDocument/2006/relationships/hyperlink" Target="https://podminky.urs.cz/item/CS_URS_2023_01/998781102" TargetMode="External" /><Relationship Id="rId42" Type="http://schemas.openxmlformats.org/officeDocument/2006/relationships/hyperlink" Target="https://podminky.urs.cz/item/CS_URS_2023_01/998781181" TargetMode="External" /><Relationship Id="rId43" Type="http://schemas.openxmlformats.org/officeDocument/2006/relationships/hyperlink" Target="https://podminky.urs.cz/item/CS_URS_2023_01/783301311" TargetMode="External" /><Relationship Id="rId44" Type="http://schemas.openxmlformats.org/officeDocument/2006/relationships/hyperlink" Target="https://podminky.urs.cz/item/CS_URS_2023_01/783317101" TargetMode="External" /><Relationship Id="rId45" Type="http://schemas.openxmlformats.org/officeDocument/2006/relationships/hyperlink" Target="https://podminky.urs.cz/item/CS_URS_2023_01/784121001" TargetMode="External" /><Relationship Id="rId46" Type="http://schemas.openxmlformats.org/officeDocument/2006/relationships/hyperlink" Target="https://podminky.urs.cz/item/CS_URS_2023_01/784181101" TargetMode="External" /><Relationship Id="rId47" Type="http://schemas.openxmlformats.org/officeDocument/2006/relationships/hyperlink" Target="https://podminky.urs.cz/item/CS_URS_2023_01/78422110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23-04_4667INTR01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Úprava vnitřních prostor budovy F2 - revize R01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Liberec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Technická univerzita v Liberci, Studentská 1402/2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Architektonická kancelář FUA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PROPOS Liberec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Úprava vnitřních pros...'!J30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'1 - Úprava vnitřních pros...'!P93</f>
        <v>0</v>
      </c>
      <c r="AV55" s="121">
        <f>'1 - Úprava vnitřních pros...'!J33</f>
        <v>0</v>
      </c>
      <c r="AW55" s="121">
        <f>'1 - Úprava vnitřních pros...'!J34</f>
        <v>0</v>
      </c>
      <c r="AX55" s="121">
        <f>'1 - Úprava vnitřních pros...'!J35</f>
        <v>0</v>
      </c>
      <c r="AY55" s="121">
        <f>'1 - Úprava vnitřních pros...'!J36</f>
        <v>0</v>
      </c>
      <c r="AZ55" s="121">
        <f>'1 - Úprava vnitřních pros...'!F33</f>
        <v>0</v>
      </c>
      <c r="BA55" s="121">
        <f>'1 - Úprava vnitřních pros...'!F34</f>
        <v>0</v>
      </c>
      <c r="BB55" s="121">
        <f>'1 - Úprava vnitřních pros...'!F35</f>
        <v>0</v>
      </c>
      <c r="BC55" s="121">
        <f>'1 - Úprava vnitřních pros...'!F36</f>
        <v>0</v>
      </c>
      <c r="BD55" s="123">
        <f>'1 - Úprava vnitřních pros...'!F37</f>
        <v>0</v>
      </c>
      <c r="BE55" s="7"/>
      <c r="BT55" s="124" t="s">
        <v>77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76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Elektroinstalace vnit...'!J30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'2 - Elektroinstalace vnit...'!P86</f>
        <v>0</v>
      </c>
      <c r="AV56" s="121">
        <f>'2 - Elektroinstalace vnit...'!J33</f>
        <v>0</v>
      </c>
      <c r="AW56" s="121">
        <f>'2 - Elektroinstalace vnit...'!J34</f>
        <v>0</v>
      </c>
      <c r="AX56" s="121">
        <f>'2 - Elektroinstalace vnit...'!J35</f>
        <v>0</v>
      </c>
      <c r="AY56" s="121">
        <f>'2 - Elektroinstalace vnit...'!J36</f>
        <v>0</v>
      </c>
      <c r="AZ56" s="121">
        <f>'2 - Elektroinstalace vnit...'!F33</f>
        <v>0</v>
      </c>
      <c r="BA56" s="121">
        <f>'2 - Elektroinstalace vnit...'!F34</f>
        <v>0</v>
      </c>
      <c r="BB56" s="121">
        <f>'2 - Elektroinstalace vnit...'!F35</f>
        <v>0</v>
      </c>
      <c r="BC56" s="121">
        <f>'2 - Elektroinstalace vnit...'!F36</f>
        <v>0</v>
      </c>
      <c r="BD56" s="123">
        <f>'2 - Elektroinstalace vnit...'!F37</f>
        <v>0</v>
      </c>
      <c r="BE56" s="7"/>
      <c r="BT56" s="124" t="s">
        <v>77</v>
      </c>
      <c r="BV56" s="124" t="s">
        <v>74</v>
      </c>
      <c r="BW56" s="124" t="s">
        <v>83</v>
      </c>
      <c r="BX56" s="124" t="s">
        <v>5</v>
      </c>
      <c r="CL56" s="124" t="s">
        <v>19</v>
      </c>
      <c r="CM56" s="124" t="s">
        <v>81</v>
      </c>
    </row>
    <row r="57" s="7" customFormat="1" ht="24.75" customHeight="1">
      <c r="A57" s="112" t="s">
        <v>76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'3 - Vedlejší rozpočtové n...'!J30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'3 - Vedlejší rozpočtové n...'!P84</f>
        <v>0</v>
      </c>
      <c r="AV57" s="126">
        <f>'3 - Vedlejší rozpočtové n...'!J33</f>
        <v>0</v>
      </c>
      <c r="AW57" s="126">
        <f>'3 - Vedlejší rozpočtové n...'!J34</f>
        <v>0</v>
      </c>
      <c r="AX57" s="126">
        <f>'3 - Vedlejší rozpočtové n...'!J35</f>
        <v>0</v>
      </c>
      <c r="AY57" s="126">
        <f>'3 - Vedlejší rozpočtové n...'!J36</f>
        <v>0</v>
      </c>
      <c r="AZ57" s="126">
        <f>'3 - Vedlejší rozpočtové n...'!F33</f>
        <v>0</v>
      </c>
      <c r="BA57" s="126">
        <f>'3 - Vedlejší rozpočtové n...'!F34</f>
        <v>0</v>
      </c>
      <c r="BB57" s="126">
        <f>'3 - Vedlejší rozpočtové n...'!F35</f>
        <v>0</v>
      </c>
      <c r="BC57" s="126">
        <f>'3 - Vedlejší rozpočtové n...'!F36</f>
        <v>0</v>
      </c>
      <c r="BD57" s="128">
        <f>'3 - Vedlejší rozpočtové n...'!F37</f>
        <v>0</v>
      </c>
      <c r="BE57" s="7"/>
      <c r="BT57" s="124" t="s">
        <v>77</v>
      </c>
      <c r="BV57" s="124" t="s">
        <v>74</v>
      </c>
      <c r="BW57" s="124" t="s">
        <v>86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mD0Xyjy7thqUmv7fq+LfoSxphbzf0WucDUY7EBgBfd4lZg+Zkpf6ZadqvsAbYguqCdg3fJl5r83HfKXMAsaETA==" hashValue="j4BMiQt21vl8Cv1oH+HLvci58QxDaBEP+iEkIOyHZDPi84wIsnA8i+5t3GyENtXrHrAzeYs+c4Hniq2dRAsSs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Úprava vnitřních pros...'!C2" display="/"/>
    <hyperlink ref="A56" location="'2 - Elektroinstalace vnit...'!C2" display="/"/>
    <hyperlink ref="A57" location="'3 - Vedlejší rozpočtov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Úprava vnitřních prostor budovy F2 - revize R01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ROUND((SUM(BE93:BE378)),  2)</f>
        <v>0</v>
      </c>
      <c r="G33" s="39"/>
      <c r="H33" s="39"/>
      <c r="I33" s="149">
        <v>0.20999999999999999</v>
      </c>
      <c r="J33" s="148">
        <f>ROUND(((SUM(BE93:BE378))*I33),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ROUND((SUM(BF93:BF378)),  2)</f>
        <v>0</v>
      </c>
      <c r="G34" s="39"/>
      <c r="H34" s="39"/>
      <c r="I34" s="149">
        <v>0.14999999999999999</v>
      </c>
      <c r="J34" s="148">
        <f>ROUND(((SUM(BF93:BF378))*I34),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ROUND((SUM(BG93:BG378)),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ROUND((SUM(BH93:BH378)),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ROUND((SUM(BI93:BI378)),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Úprava vnitřních prostor budovy F2 - revize R01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Úprava vnitřních prostor budovy F2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14. 12. 2023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Technická univerzita v Liberci, Studentská 1402/2</v>
      </c>
      <c r="G54" s="41"/>
      <c r="H54" s="41"/>
      <c r="I54" s="33" t="s">
        <v>31</v>
      </c>
      <c r="J54" s="37" t="str">
        <f>E21</f>
        <v>Architektonická kancelář FUA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J144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J185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99</v>
      </c>
      <c r="E65" s="175"/>
      <c r="F65" s="175"/>
      <c r="G65" s="175"/>
      <c r="H65" s="175"/>
      <c r="I65" s="175"/>
      <c r="J65" s="176">
        <f>J197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100</v>
      </c>
      <c r="E66" s="169"/>
      <c r="F66" s="169"/>
      <c r="G66" s="169"/>
      <c r="H66" s="169"/>
      <c r="I66" s="169"/>
      <c r="J66" s="170">
        <f>J200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J201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J206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J223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J234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105</v>
      </c>
      <c r="E71" s="175"/>
      <c r="F71" s="175"/>
      <c r="G71" s="175"/>
      <c r="H71" s="175"/>
      <c r="I71" s="175"/>
      <c r="J71" s="176">
        <f>J288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J312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107</v>
      </c>
      <c r="E73" s="175"/>
      <c r="F73" s="175"/>
      <c r="G73" s="175"/>
      <c r="H73" s="175"/>
      <c r="I73" s="175"/>
      <c r="J73" s="176">
        <f>J333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108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Úprava vnitřních prostor budovy F2 - revize R01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88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1 - Úprava vnitřních prostor budovy F2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Liberec</v>
      </c>
      <c r="G87" s="41"/>
      <c r="H87" s="41"/>
      <c r="I87" s="33" t="s">
        <v>23</v>
      </c>
      <c r="J87" s="73" t="str">
        <f>IF(J12="","",J12)</f>
        <v>14. 12. 2023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Technická univerzita v Liberci, Studentská 1402/2</v>
      </c>
      <c r="G89" s="41"/>
      <c r="H89" s="41"/>
      <c r="I89" s="33" t="s">
        <v>31</v>
      </c>
      <c r="J89" s="37" t="str">
        <f>E21</f>
        <v>Architektonická kancelář FUA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29</v>
      </c>
      <c r="D90" s="41"/>
      <c r="E90" s="41"/>
      <c r="F90" s="28" t="str">
        <f>IF(E18="","",E18)</f>
        <v>Vyplň údaj</v>
      </c>
      <c r="G90" s="41"/>
      <c r="H90" s="41"/>
      <c r="I90" s="33" t="s">
        <v>34</v>
      </c>
      <c r="J90" s="37" t="str">
        <f>E24</f>
        <v>PROPOS Liberec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109</v>
      </c>
      <c r="D92" s="181" t="s">
        <v>57</v>
      </c>
      <c r="E92" s="181" t="s">
        <v>53</v>
      </c>
      <c r="F92" s="181" t="s">
        <v>54</v>
      </c>
      <c r="G92" s="181" t="s">
        <v>110</v>
      </c>
      <c r="H92" s="181" t="s">
        <v>111</v>
      </c>
      <c r="I92" s="181" t="s">
        <v>112</v>
      </c>
      <c r="J92" s="181" t="s">
        <v>92</v>
      </c>
      <c r="K92" s="182" t="s">
        <v>113</v>
      </c>
      <c r="L92" s="183"/>
      <c r="M92" s="93" t="s">
        <v>19</v>
      </c>
      <c r="N92" s="94" t="s">
        <v>42</v>
      </c>
      <c r="O92" s="94" t="s">
        <v>114</v>
      </c>
      <c r="P92" s="94" t="s">
        <v>115</v>
      </c>
      <c r="Q92" s="94" t="s">
        <v>116</v>
      </c>
      <c r="R92" s="94" t="s">
        <v>117</v>
      </c>
      <c r="S92" s="94" t="s">
        <v>118</v>
      </c>
      <c r="T92" s="95" t="s">
        <v>119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120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P94+P200</f>
        <v>0</v>
      </c>
      <c r="Q93" s="97"/>
      <c r="R93" s="186">
        <f>R94+R200</f>
        <v>5.7553304800000005</v>
      </c>
      <c r="S93" s="97"/>
      <c r="T93" s="187">
        <f>T94+T200</f>
        <v>13.42771192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93</v>
      </c>
      <c r="BK93" s="188">
        <f>BK94+BK200</f>
        <v>0</v>
      </c>
    </row>
    <row r="94" s="12" customFormat="1" ht="25.92" customHeight="1">
      <c r="A94" s="12"/>
      <c r="B94" s="189"/>
      <c r="C94" s="190"/>
      <c r="D94" s="191" t="s">
        <v>71</v>
      </c>
      <c r="E94" s="192" t="s">
        <v>121</v>
      </c>
      <c r="F94" s="192" t="s">
        <v>122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P95+P109+P144+P185+P197</f>
        <v>0</v>
      </c>
      <c r="Q94" s="197"/>
      <c r="R94" s="198">
        <f>R95+R109+R144+R185+R197</f>
        <v>2.4406347200000003</v>
      </c>
      <c r="S94" s="197"/>
      <c r="T94" s="199">
        <f>T95+T109+T144+T185+T197</f>
        <v>11.343094000000001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77</v>
      </c>
      <c r="AT94" s="201" t="s">
        <v>71</v>
      </c>
      <c r="AU94" s="201" t="s">
        <v>72</v>
      </c>
      <c r="AY94" s="200" t="s">
        <v>123</v>
      </c>
      <c r="BK94" s="202">
        <f>BK95+BK109+BK144+BK185+BK197</f>
        <v>0</v>
      </c>
    </row>
    <row r="95" s="12" customFormat="1" ht="22.8" customHeight="1">
      <c r="A95" s="12"/>
      <c r="B95" s="189"/>
      <c r="C95" s="190"/>
      <c r="D95" s="191" t="s">
        <v>71</v>
      </c>
      <c r="E95" s="203" t="s">
        <v>84</v>
      </c>
      <c r="F95" s="203" t="s">
        <v>124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SUM(P96:P108)</f>
        <v>0</v>
      </c>
      <c r="Q95" s="197"/>
      <c r="R95" s="198">
        <f>SUM(R96:R108)</f>
        <v>0.51047930000000008</v>
      </c>
      <c r="S95" s="197"/>
      <c r="T95" s="199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77</v>
      </c>
      <c r="AT95" s="201" t="s">
        <v>71</v>
      </c>
      <c r="AU95" s="201" t="s">
        <v>77</v>
      </c>
      <c r="AY95" s="200" t="s">
        <v>123</v>
      </c>
      <c r="BK95" s="202">
        <f>SUM(BK96:BK108)</f>
        <v>0</v>
      </c>
    </row>
    <row r="96" s="2" customFormat="1" ht="16.5" customHeight="1">
      <c r="A96" s="39"/>
      <c r="B96" s="40"/>
      <c r="C96" s="205" t="s">
        <v>77</v>
      </c>
      <c r="D96" s="206" t="s">
        <v>125</v>
      </c>
      <c r="E96" s="207" t="s">
        <v>126</v>
      </c>
      <c r="F96" s="208" t="s">
        <v>127</v>
      </c>
      <c r="G96" s="209" t="s">
        <v>128</v>
      </c>
      <c r="H96" s="210">
        <v>0.080000000000000002</v>
      </c>
      <c r="I96" s="211"/>
      <c r="J96" s="212">
        <f>ROUND(I96*H96,2)</f>
        <v>0</v>
      </c>
      <c r="K96" s="208" t="s">
        <v>129</v>
      </c>
      <c r="L96" s="45"/>
      <c r="M96" s="213" t="s">
        <v>19</v>
      </c>
      <c r="N96" s="214" t="s">
        <v>43</v>
      </c>
      <c r="O96" s="85"/>
      <c r="P96" s="215">
        <f>O96*H96</f>
        <v>0</v>
      </c>
      <c r="Q96" s="215">
        <v>1.94302</v>
      </c>
      <c r="R96" s="215">
        <f>Q96*H96</f>
        <v>0.15544160000000001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130</v>
      </c>
      <c r="AT96" s="217" t="s">
        <v>125</v>
      </c>
      <c r="AU96" s="217" t="s">
        <v>81</v>
      </c>
      <c r="AY96" s="18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77</v>
      </c>
      <c r="BK96" s="218">
        <f>ROUND(I96*H96,2)</f>
        <v>0</v>
      </c>
      <c r="BL96" s="18" t="s">
        <v>130</v>
      </c>
      <c r="BM96" s="217" t="s">
        <v>131</v>
      </c>
    </row>
    <row r="97" s="2" customFormat="1">
      <c r="A97" s="39"/>
      <c r="B97" s="40"/>
      <c r="C97" s="41"/>
      <c r="D97" s="219" t="s">
        <v>132</v>
      </c>
      <c r="E97" s="41"/>
      <c r="F97" s="220" t="s">
        <v>133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132</v>
      </c>
      <c r="AU97" s="18" t="s">
        <v>81</v>
      </c>
    </row>
    <row r="98" s="13" customFormat="1">
      <c r="A98" s="13"/>
      <c r="B98" s="224"/>
      <c r="C98" s="225"/>
      <c r="D98" s="226" t="s">
        <v>134</v>
      </c>
      <c r="E98" s="227" t="s">
        <v>19</v>
      </c>
      <c r="F98" s="228" t="s">
        <v>135</v>
      </c>
      <c r="G98" s="225"/>
      <c r="H98" s="229">
        <v>0.080000000000000002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134</v>
      </c>
      <c r="AU98" s="235" t="s">
        <v>81</v>
      </c>
      <c r="AV98" s="13" t="s">
        <v>81</v>
      </c>
      <c r="AW98" s="13" t="s">
        <v>33</v>
      </c>
      <c r="AX98" s="13" t="s">
        <v>77</v>
      </c>
      <c r="AY98" s="235" t="s">
        <v>123</v>
      </c>
    </row>
    <row r="99" s="2" customFormat="1" ht="16.5" customHeight="1">
      <c r="A99" s="39"/>
      <c r="B99" s="40"/>
      <c r="C99" s="205" t="s">
        <v>81</v>
      </c>
      <c r="D99" s="206" t="s">
        <v>125</v>
      </c>
      <c r="E99" s="207" t="s">
        <v>136</v>
      </c>
      <c r="F99" s="208" t="s">
        <v>137</v>
      </c>
      <c r="G99" s="209" t="s">
        <v>138</v>
      </c>
      <c r="H99" s="210">
        <v>0.074999999999999997</v>
      </c>
      <c r="I99" s="211"/>
      <c r="J99" s="212">
        <f>ROUND(I99*H99,2)</f>
        <v>0</v>
      </c>
      <c r="K99" s="208" t="s">
        <v>129</v>
      </c>
      <c r="L99" s="45"/>
      <c r="M99" s="213" t="s">
        <v>19</v>
      </c>
      <c r="N99" s="214" t="s">
        <v>43</v>
      </c>
      <c r="O99" s="85"/>
      <c r="P99" s="215">
        <f>O99*H99</f>
        <v>0</v>
      </c>
      <c r="Q99" s="215">
        <v>1.0900000000000001</v>
      </c>
      <c r="R99" s="215">
        <f>Q99*H99</f>
        <v>0.081750000000000003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130</v>
      </c>
      <c r="AT99" s="217" t="s">
        <v>125</v>
      </c>
      <c r="AU99" s="217" t="s">
        <v>81</v>
      </c>
      <c r="AY99" s="18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77</v>
      </c>
      <c r="BK99" s="218">
        <f>ROUND(I99*H99,2)</f>
        <v>0</v>
      </c>
      <c r="BL99" s="18" t="s">
        <v>130</v>
      </c>
      <c r="BM99" s="217" t="s">
        <v>139</v>
      </c>
    </row>
    <row r="100" s="2" customFormat="1">
      <c r="A100" s="39"/>
      <c r="B100" s="40"/>
      <c r="C100" s="41"/>
      <c r="D100" s="219" t="s">
        <v>132</v>
      </c>
      <c r="E100" s="41"/>
      <c r="F100" s="220" t="s">
        <v>140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132</v>
      </c>
      <c r="AU100" s="18" t="s">
        <v>81</v>
      </c>
    </row>
    <row r="101" s="14" customFormat="1">
      <c r="A101" s="14"/>
      <c r="B101" s="236"/>
      <c r="C101" s="237"/>
      <c r="D101" s="226" t="s">
        <v>134</v>
      </c>
      <c r="E101" s="238" t="s">
        <v>19</v>
      </c>
      <c r="F101" s="239" t="s">
        <v>141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134</v>
      </c>
      <c r="AU101" s="245" t="s">
        <v>81</v>
      </c>
      <c r="AV101" s="14" t="s">
        <v>77</v>
      </c>
      <c r="AW101" s="14" t="s">
        <v>33</v>
      </c>
      <c r="AX101" s="14" t="s">
        <v>72</v>
      </c>
      <c r="AY101" s="245" t="s">
        <v>123</v>
      </c>
    </row>
    <row r="102" s="13" customFormat="1">
      <c r="A102" s="13"/>
      <c r="B102" s="224"/>
      <c r="C102" s="225"/>
      <c r="D102" s="226" t="s">
        <v>134</v>
      </c>
      <c r="E102" s="227" t="s">
        <v>19</v>
      </c>
      <c r="F102" s="228" t="s">
        <v>142</v>
      </c>
      <c r="G102" s="225"/>
      <c r="H102" s="229">
        <v>0.074999999999999997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134</v>
      </c>
      <c r="AU102" s="235" t="s">
        <v>81</v>
      </c>
      <c r="AV102" s="13" t="s">
        <v>81</v>
      </c>
      <c r="AW102" s="13" t="s">
        <v>33</v>
      </c>
      <c r="AX102" s="13" t="s">
        <v>72</v>
      </c>
      <c r="AY102" s="235" t="s">
        <v>123</v>
      </c>
    </row>
    <row r="103" s="15" customFormat="1">
      <c r="A103" s="15"/>
      <c r="B103" s="246"/>
      <c r="C103" s="247"/>
      <c r="D103" s="226" t="s">
        <v>134</v>
      </c>
      <c r="E103" s="248" t="s">
        <v>19</v>
      </c>
      <c r="F103" s="249" t="s">
        <v>143</v>
      </c>
      <c r="G103" s="247"/>
      <c r="H103" s="250">
        <v>0.074999999999999997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134</v>
      </c>
      <c r="AU103" s="256" t="s">
        <v>81</v>
      </c>
      <c r="AV103" s="15" t="s">
        <v>130</v>
      </c>
      <c r="AW103" s="15" t="s">
        <v>33</v>
      </c>
      <c r="AX103" s="15" t="s">
        <v>77</v>
      </c>
      <c r="AY103" s="256" t="s">
        <v>123</v>
      </c>
    </row>
    <row r="104" s="2" customFormat="1" ht="24.15" customHeight="1">
      <c r="A104" s="39"/>
      <c r="B104" s="40"/>
      <c r="C104" s="205" t="s">
        <v>84</v>
      </c>
      <c r="D104" s="206" t="s">
        <v>125</v>
      </c>
      <c r="E104" s="207" t="s">
        <v>144</v>
      </c>
      <c r="F104" s="208" t="s">
        <v>145</v>
      </c>
      <c r="G104" s="209" t="s">
        <v>146</v>
      </c>
      <c r="H104" s="210">
        <v>4.4100000000000001</v>
      </c>
      <c r="I104" s="211"/>
      <c r="J104" s="212">
        <f>ROUND(I104*H104,2)</f>
        <v>0</v>
      </c>
      <c r="K104" s="208" t="s">
        <v>129</v>
      </c>
      <c r="L104" s="45"/>
      <c r="M104" s="213" t="s">
        <v>19</v>
      </c>
      <c r="N104" s="214" t="s">
        <v>43</v>
      </c>
      <c r="O104" s="85"/>
      <c r="P104" s="215">
        <f>O104*H104</f>
        <v>0</v>
      </c>
      <c r="Q104" s="215">
        <v>0.061969999999999997</v>
      </c>
      <c r="R104" s="215">
        <f>Q104*H104</f>
        <v>0.27328770000000002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130</v>
      </c>
      <c r="AT104" s="217" t="s">
        <v>125</v>
      </c>
      <c r="AU104" s="217" t="s">
        <v>81</v>
      </c>
      <c r="AY104" s="18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77</v>
      </c>
      <c r="BK104" s="218">
        <f>ROUND(I104*H104,2)</f>
        <v>0</v>
      </c>
      <c r="BL104" s="18" t="s">
        <v>130</v>
      </c>
      <c r="BM104" s="217" t="s">
        <v>147</v>
      </c>
    </row>
    <row r="105" s="2" customFormat="1">
      <c r="A105" s="39"/>
      <c r="B105" s="40"/>
      <c r="C105" s="41"/>
      <c r="D105" s="219" t="s">
        <v>132</v>
      </c>
      <c r="E105" s="41"/>
      <c r="F105" s="220" t="s">
        <v>148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132</v>
      </c>
      <c r="AU105" s="18" t="s">
        <v>81</v>
      </c>
    </row>
    <row r="106" s="14" customFormat="1">
      <c r="A106" s="14"/>
      <c r="B106" s="236"/>
      <c r="C106" s="237"/>
      <c r="D106" s="226" t="s">
        <v>134</v>
      </c>
      <c r="E106" s="238" t="s">
        <v>19</v>
      </c>
      <c r="F106" s="239" t="s">
        <v>149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134</v>
      </c>
      <c r="AU106" s="245" t="s">
        <v>81</v>
      </c>
      <c r="AV106" s="14" t="s">
        <v>77</v>
      </c>
      <c r="AW106" s="14" t="s">
        <v>33</v>
      </c>
      <c r="AX106" s="14" t="s">
        <v>72</v>
      </c>
      <c r="AY106" s="245" t="s">
        <v>123</v>
      </c>
    </row>
    <row r="107" s="13" customFormat="1">
      <c r="A107" s="13"/>
      <c r="B107" s="224"/>
      <c r="C107" s="225"/>
      <c r="D107" s="226" t="s">
        <v>134</v>
      </c>
      <c r="E107" s="227" t="s">
        <v>19</v>
      </c>
      <c r="F107" s="228" t="s">
        <v>150</v>
      </c>
      <c r="G107" s="225"/>
      <c r="H107" s="229">
        <v>4.4100000000000001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134</v>
      </c>
      <c r="AU107" s="235" t="s">
        <v>81</v>
      </c>
      <c r="AV107" s="13" t="s">
        <v>81</v>
      </c>
      <c r="AW107" s="13" t="s">
        <v>33</v>
      </c>
      <c r="AX107" s="13" t="s">
        <v>72</v>
      </c>
      <c r="AY107" s="235" t="s">
        <v>123</v>
      </c>
    </row>
    <row r="108" s="15" customFormat="1">
      <c r="A108" s="15"/>
      <c r="B108" s="246"/>
      <c r="C108" s="247"/>
      <c r="D108" s="226" t="s">
        <v>134</v>
      </c>
      <c r="E108" s="248" t="s">
        <v>19</v>
      </c>
      <c r="F108" s="249" t="s">
        <v>143</v>
      </c>
      <c r="G108" s="247"/>
      <c r="H108" s="250">
        <v>4.4100000000000001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134</v>
      </c>
      <c r="AU108" s="256" t="s">
        <v>81</v>
      </c>
      <c r="AV108" s="15" t="s">
        <v>130</v>
      </c>
      <c r="AW108" s="15" t="s">
        <v>33</v>
      </c>
      <c r="AX108" s="15" t="s">
        <v>77</v>
      </c>
      <c r="AY108" s="256" t="s">
        <v>123</v>
      </c>
    </row>
    <row r="109" s="12" customFormat="1" ht="22.8" customHeight="1">
      <c r="A109" s="12"/>
      <c r="B109" s="189"/>
      <c r="C109" s="190"/>
      <c r="D109" s="191" t="s">
        <v>71</v>
      </c>
      <c r="E109" s="203" t="s">
        <v>151</v>
      </c>
      <c r="F109" s="203" t="s">
        <v>152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SUM(P110:P143)</f>
        <v>0</v>
      </c>
      <c r="Q109" s="197"/>
      <c r="R109" s="198">
        <f>SUM(R110:R143)</f>
        <v>1.89030422</v>
      </c>
      <c r="S109" s="197"/>
      <c r="T109" s="199">
        <f>SUM(T110:T143)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77</v>
      </c>
      <c r="AT109" s="201" t="s">
        <v>71</v>
      </c>
      <c r="AU109" s="201" t="s">
        <v>77</v>
      </c>
      <c r="AY109" s="200" t="s">
        <v>123</v>
      </c>
      <c r="BK109" s="202">
        <f>SUM(BK110:BK143)</f>
        <v>0</v>
      </c>
    </row>
    <row r="110" s="2" customFormat="1" ht="24.15" customHeight="1">
      <c r="A110" s="39"/>
      <c r="B110" s="40"/>
      <c r="C110" s="205" t="s">
        <v>130</v>
      </c>
      <c r="D110" s="206" t="s">
        <v>125</v>
      </c>
      <c r="E110" s="207" t="s">
        <v>153</v>
      </c>
      <c r="F110" s="208" t="s">
        <v>154</v>
      </c>
      <c r="G110" s="209" t="s">
        <v>146</v>
      </c>
      <c r="H110" s="210">
        <v>11.82</v>
      </c>
      <c r="I110" s="211"/>
      <c r="J110" s="212">
        <f>ROUND(I110*H110,2)</f>
        <v>0</v>
      </c>
      <c r="K110" s="208" t="s">
        <v>129</v>
      </c>
      <c r="L110" s="45"/>
      <c r="M110" s="213" t="s">
        <v>19</v>
      </c>
      <c r="N110" s="214" t="s">
        <v>43</v>
      </c>
      <c r="O110" s="85"/>
      <c r="P110" s="215">
        <f>O110*H110</f>
        <v>0</v>
      </c>
      <c r="Q110" s="215">
        <v>0.0043800000000000002</v>
      </c>
      <c r="R110" s="215">
        <f>Q110*H110</f>
        <v>0.051771600000000001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130</v>
      </c>
      <c r="AT110" s="217" t="s">
        <v>125</v>
      </c>
      <c r="AU110" s="217" t="s">
        <v>81</v>
      </c>
      <c r="AY110" s="18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77</v>
      </c>
      <c r="BK110" s="218">
        <f>ROUND(I110*H110,2)</f>
        <v>0</v>
      </c>
      <c r="BL110" s="18" t="s">
        <v>130</v>
      </c>
      <c r="BM110" s="217" t="s">
        <v>155</v>
      </c>
    </row>
    <row r="111" s="2" customFormat="1">
      <c r="A111" s="39"/>
      <c r="B111" s="40"/>
      <c r="C111" s="41"/>
      <c r="D111" s="219" t="s">
        <v>132</v>
      </c>
      <c r="E111" s="41"/>
      <c r="F111" s="220" t="s">
        <v>156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132</v>
      </c>
      <c r="AU111" s="18" t="s">
        <v>81</v>
      </c>
    </row>
    <row r="112" s="14" customFormat="1">
      <c r="A112" s="14"/>
      <c r="B112" s="236"/>
      <c r="C112" s="237"/>
      <c r="D112" s="226" t="s">
        <v>134</v>
      </c>
      <c r="E112" s="238" t="s">
        <v>19</v>
      </c>
      <c r="F112" s="239" t="s">
        <v>157</v>
      </c>
      <c r="G112" s="237"/>
      <c r="H112" s="238" t="s">
        <v>19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134</v>
      </c>
      <c r="AU112" s="245" t="s">
        <v>81</v>
      </c>
      <c r="AV112" s="14" t="s">
        <v>77</v>
      </c>
      <c r="AW112" s="14" t="s">
        <v>33</v>
      </c>
      <c r="AX112" s="14" t="s">
        <v>72</v>
      </c>
      <c r="AY112" s="245" t="s">
        <v>123</v>
      </c>
    </row>
    <row r="113" s="13" customFormat="1">
      <c r="A113" s="13"/>
      <c r="B113" s="224"/>
      <c r="C113" s="225"/>
      <c r="D113" s="226" t="s">
        <v>134</v>
      </c>
      <c r="E113" s="227" t="s">
        <v>19</v>
      </c>
      <c r="F113" s="228" t="s">
        <v>158</v>
      </c>
      <c r="G113" s="225"/>
      <c r="H113" s="229">
        <v>8.8200000000000003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134</v>
      </c>
      <c r="AU113" s="235" t="s">
        <v>81</v>
      </c>
      <c r="AV113" s="13" t="s">
        <v>81</v>
      </c>
      <c r="AW113" s="13" t="s">
        <v>33</v>
      </c>
      <c r="AX113" s="13" t="s">
        <v>72</v>
      </c>
      <c r="AY113" s="235" t="s">
        <v>123</v>
      </c>
    </row>
    <row r="114" s="14" customFormat="1">
      <c r="A114" s="14"/>
      <c r="B114" s="236"/>
      <c r="C114" s="237"/>
      <c r="D114" s="226" t="s">
        <v>134</v>
      </c>
      <c r="E114" s="238" t="s">
        <v>19</v>
      </c>
      <c r="F114" s="239" t="s">
        <v>159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134</v>
      </c>
      <c r="AU114" s="245" t="s">
        <v>81</v>
      </c>
      <c r="AV114" s="14" t="s">
        <v>77</v>
      </c>
      <c r="AW114" s="14" t="s">
        <v>33</v>
      </c>
      <c r="AX114" s="14" t="s">
        <v>72</v>
      </c>
      <c r="AY114" s="245" t="s">
        <v>123</v>
      </c>
    </row>
    <row r="115" s="13" customFormat="1">
      <c r="A115" s="13"/>
      <c r="B115" s="224"/>
      <c r="C115" s="225"/>
      <c r="D115" s="226" t="s">
        <v>134</v>
      </c>
      <c r="E115" s="227" t="s">
        <v>19</v>
      </c>
      <c r="F115" s="228" t="s">
        <v>160</v>
      </c>
      <c r="G115" s="225"/>
      <c r="H115" s="229">
        <v>3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134</v>
      </c>
      <c r="AU115" s="235" t="s">
        <v>81</v>
      </c>
      <c r="AV115" s="13" t="s">
        <v>81</v>
      </c>
      <c r="AW115" s="13" t="s">
        <v>33</v>
      </c>
      <c r="AX115" s="13" t="s">
        <v>72</v>
      </c>
      <c r="AY115" s="235" t="s">
        <v>123</v>
      </c>
    </row>
    <row r="116" s="15" customFormat="1">
      <c r="A116" s="15"/>
      <c r="B116" s="246"/>
      <c r="C116" s="247"/>
      <c r="D116" s="226" t="s">
        <v>134</v>
      </c>
      <c r="E116" s="248" t="s">
        <v>19</v>
      </c>
      <c r="F116" s="249" t="s">
        <v>143</v>
      </c>
      <c r="G116" s="247"/>
      <c r="H116" s="250">
        <v>11.82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134</v>
      </c>
      <c r="AU116" s="256" t="s">
        <v>81</v>
      </c>
      <c r="AV116" s="15" t="s">
        <v>130</v>
      </c>
      <c r="AW116" s="15" t="s">
        <v>33</v>
      </c>
      <c r="AX116" s="15" t="s">
        <v>77</v>
      </c>
      <c r="AY116" s="256" t="s">
        <v>123</v>
      </c>
    </row>
    <row r="117" s="2" customFormat="1" ht="24.15" customHeight="1">
      <c r="A117" s="39"/>
      <c r="B117" s="40"/>
      <c r="C117" s="205" t="s">
        <v>161</v>
      </c>
      <c r="D117" s="206" t="s">
        <v>125</v>
      </c>
      <c r="E117" s="207" t="s">
        <v>162</v>
      </c>
      <c r="F117" s="208" t="s">
        <v>163</v>
      </c>
      <c r="G117" s="209" t="s">
        <v>146</v>
      </c>
      <c r="H117" s="210">
        <v>11.82</v>
      </c>
      <c r="I117" s="211"/>
      <c r="J117" s="212">
        <f>ROUND(I117*H117,2)</f>
        <v>0</v>
      </c>
      <c r="K117" s="208" t="s">
        <v>129</v>
      </c>
      <c r="L117" s="45"/>
      <c r="M117" s="213" t="s">
        <v>19</v>
      </c>
      <c r="N117" s="214" t="s">
        <v>43</v>
      </c>
      <c r="O117" s="85"/>
      <c r="P117" s="215">
        <f>O117*H117</f>
        <v>0</v>
      </c>
      <c r="Q117" s="215">
        <v>0.018380000000000001</v>
      </c>
      <c r="R117" s="215">
        <f>Q117*H117</f>
        <v>0.21725160000000002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130</v>
      </c>
      <c r="AT117" s="217" t="s">
        <v>125</v>
      </c>
      <c r="AU117" s="217" t="s">
        <v>81</v>
      </c>
      <c r="AY117" s="18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77</v>
      </c>
      <c r="BK117" s="218">
        <f>ROUND(I117*H117,2)</f>
        <v>0</v>
      </c>
      <c r="BL117" s="18" t="s">
        <v>130</v>
      </c>
      <c r="BM117" s="217" t="s">
        <v>164</v>
      </c>
    </row>
    <row r="118" s="2" customFormat="1">
      <c r="A118" s="39"/>
      <c r="B118" s="40"/>
      <c r="C118" s="41"/>
      <c r="D118" s="219" t="s">
        <v>132</v>
      </c>
      <c r="E118" s="41"/>
      <c r="F118" s="220" t="s">
        <v>165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132</v>
      </c>
      <c r="AU118" s="18" t="s">
        <v>81</v>
      </c>
    </row>
    <row r="119" s="14" customFormat="1">
      <c r="A119" s="14"/>
      <c r="B119" s="236"/>
      <c r="C119" s="237"/>
      <c r="D119" s="226" t="s">
        <v>134</v>
      </c>
      <c r="E119" s="238" t="s">
        <v>19</v>
      </c>
      <c r="F119" s="239" t="s">
        <v>157</v>
      </c>
      <c r="G119" s="237"/>
      <c r="H119" s="238" t="s">
        <v>19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134</v>
      </c>
      <c r="AU119" s="245" t="s">
        <v>81</v>
      </c>
      <c r="AV119" s="14" t="s">
        <v>77</v>
      </c>
      <c r="AW119" s="14" t="s">
        <v>33</v>
      </c>
      <c r="AX119" s="14" t="s">
        <v>72</v>
      </c>
      <c r="AY119" s="245" t="s">
        <v>123</v>
      </c>
    </row>
    <row r="120" s="13" customFormat="1">
      <c r="A120" s="13"/>
      <c r="B120" s="224"/>
      <c r="C120" s="225"/>
      <c r="D120" s="226" t="s">
        <v>134</v>
      </c>
      <c r="E120" s="227" t="s">
        <v>19</v>
      </c>
      <c r="F120" s="228" t="s">
        <v>158</v>
      </c>
      <c r="G120" s="225"/>
      <c r="H120" s="229">
        <v>8.8200000000000003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134</v>
      </c>
      <c r="AU120" s="235" t="s">
        <v>81</v>
      </c>
      <c r="AV120" s="13" t="s">
        <v>81</v>
      </c>
      <c r="AW120" s="13" t="s">
        <v>33</v>
      </c>
      <c r="AX120" s="13" t="s">
        <v>72</v>
      </c>
      <c r="AY120" s="235" t="s">
        <v>123</v>
      </c>
    </row>
    <row r="121" s="14" customFormat="1">
      <c r="A121" s="14"/>
      <c r="B121" s="236"/>
      <c r="C121" s="237"/>
      <c r="D121" s="226" t="s">
        <v>134</v>
      </c>
      <c r="E121" s="238" t="s">
        <v>19</v>
      </c>
      <c r="F121" s="239" t="s">
        <v>159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134</v>
      </c>
      <c r="AU121" s="245" t="s">
        <v>81</v>
      </c>
      <c r="AV121" s="14" t="s">
        <v>77</v>
      </c>
      <c r="AW121" s="14" t="s">
        <v>33</v>
      </c>
      <c r="AX121" s="14" t="s">
        <v>72</v>
      </c>
      <c r="AY121" s="245" t="s">
        <v>123</v>
      </c>
    </row>
    <row r="122" s="13" customFormat="1">
      <c r="A122" s="13"/>
      <c r="B122" s="224"/>
      <c r="C122" s="225"/>
      <c r="D122" s="226" t="s">
        <v>134</v>
      </c>
      <c r="E122" s="227" t="s">
        <v>19</v>
      </c>
      <c r="F122" s="228" t="s">
        <v>160</v>
      </c>
      <c r="G122" s="225"/>
      <c r="H122" s="229">
        <v>3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134</v>
      </c>
      <c r="AU122" s="235" t="s">
        <v>81</v>
      </c>
      <c r="AV122" s="13" t="s">
        <v>81</v>
      </c>
      <c r="AW122" s="13" t="s">
        <v>33</v>
      </c>
      <c r="AX122" s="13" t="s">
        <v>72</v>
      </c>
      <c r="AY122" s="235" t="s">
        <v>123</v>
      </c>
    </row>
    <row r="123" s="15" customFormat="1">
      <c r="A123" s="15"/>
      <c r="B123" s="246"/>
      <c r="C123" s="247"/>
      <c r="D123" s="226" t="s">
        <v>134</v>
      </c>
      <c r="E123" s="248" t="s">
        <v>19</v>
      </c>
      <c r="F123" s="249" t="s">
        <v>143</v>
      </c>
      <c r="G123" s="247"/>
      <c r="H123" s="250">
        <v>11.82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134</v>
      </c>
      <c r="AU123" s="256" t="s">
        <v>81</v>
      </c>
      <c r="AV123" s="15" t="s">
        <v>130</v>
      </c>
      <c r="AW123" s="15" t="s">
        <v>33</v>
      </c>
      <c r="AX123" s="15" t="s">
        <v>77</v>
      </c>
      <c r="AY123" s="256" t="s">
        <v>123</v>
      </c>
    </row>
    <row r="124" s="2" customFormat="1" ht="24.15" customHeight="1">
      <c r="A124" s="39"/>
      <c r="B124" s="40"/>
      <c r="C124" s="205" t="s">
        <v>151</v>
      </c>
      <c r="D124" s="206" t="s">
        <v>125</v>
      </c>
      <c r="E124" s="207" t="s">
        <v>166</v>
      </c>
      <c r="F124" s="208" t="s">
        <v>167</v>
      </c>
      <c r="G124" s="209" t="s">
        <v>146</v>
      </c>
      <c r="H124" s="210">
        <v>254.643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43</v>
      </c>
      <c r="O124" s="85"/>
      <c r="P124" s="215">
        <f>O124*H124</f>
        <v>0</v>
      </c>
      <c r="Q124" s="215">
        <v>0.0050000000000000001</v>
      </c>
      <c r="R124" s="215">
        <f>Q124*H124</f>
        <v>1.273215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130</v>
      </c>
      <c r="AT124" s="217" t="s">
        <v>125</v>
      </c>
      <c r="AU124" s="217" t="s">
        <v>81</v>
      </c>
      <c r="AY124" s="18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77</v>
      </c>
      <c r="BK124" s="218">
        <f>ROUND(I124*H124,2)</f>
        <v>0</v>
      </c>
      <c r="BL124" s="18" t="s">
        <v>130</v>
      </c>
      <c r="BM124" s="217" t="s">
        <v>168</v>
      </c>
    </row>
    <row r="125" s="14" customFormat="1">
      <c r="A125" s="14"/>
      <c r="B125" s="236"/>
      <c r="C125" s="237"/>
      <c r="D125" s="226" t="s">
        <v>134</v>
      </c>
      <c r="E125" s="238" t="s">
        <v>19</v>
      </c>
      <c r="F125" s="239" t="s">
        <v>169</v>
      </c>
      <c r="G125" s="237"/>
      <c r="H125" s="238" t="s">
        <v>19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134</v>
      </c>
      <c r="AU125" s="245" t="s">
        <v>81</v>
      </c>
      <c r="AV125" s="14" t="s">
        <v>77</v>
      </c>
      <c r="AW125" s="14" t="s">
        <v>33</v>
      </c>
      <c r="AX125" s="14" t="s">
        <v>72</v>
      </c>
      <c r="AY125" s="245" t="s">
        <v>123</v>
      </c>
    </row>
    <row r="126" s="13" customFormat="1">
      <c r="A126" s="13"/>
      <c r="B126" s="224"/>
      <c r="C126" s="225"/>
      <c r="D126" s="226" t="s">
        <v>134</v>
      </c>
      <c r="E126" s="227" t="s">
        <v>19</v>
      </c>
      <c r="F126" s="228" t="s">
        <v>170</v>
      </c>
      <c r="G126" s="225"/>
      <c r="H126" s="229">
        <v>145.30199999999999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134</v>
      </c>
      <c r="AU126" s="235" t="s">
        <v>81</v>
      </c>
      <c r="AV126" s="13" t="s">
        <v>81</v>
      </c>
      <c r="AW126" s="13" t="s">
        <v>33</v>
      </c>
      <c r="AX126" s="13" t="s">
        <v>72</v>
      </c>
      <c r="AY126" s="235" t="s">
        <v>123</v>
      </c>
    </row>
    <row r="127" s="13" customFormat="1">
      <c r="A127" s="13"/>
      <c r="B127" s="224"/>
      <c r="C127" s="225"/>
      <c r="D127" s="226" t="s">
        <v>134</v>
      </c>
      <c r="E127" s="227" t="s">
        <v>19</v>
      </c>
      <c r="F127" s="228" t="s">
        <v>171</v>
      </c>
      <c r="G127" s="225"/>
      <c r="H127" s="229">
        <v>-4.4329999999999998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134</v>
      </c>
      <c r="AU127" s="235" t="s">
        <v>81</v>
      </c>
      <c r="AV127" s="13" t="s">
        <v>81</v>
      </c>
      <c r="AW127" s="13" t="s">
        <v>33</v>
      </c>
      <c r="AX127" s="13" t="s">
        <v>72</v>
      </c>
      <c r="AY127" s="235" t="s">
        <v>123</v>
      </c>
    </row>
    <row r="128" s="13" customFormat="1">
      <c r="A128" s="13"/>
      <c r="B128" s="224"/>
      <c r="C128" s="225"/>
      <c r="D128" s="226" t="s">
        <v>134</v>
      </c>
      <c r="E128" s="227" t="s">
        <v>19</v>
      </c>
      <c r="F128" s="228" t="s">
        <v>172</v>
      </c>
      <c r="G128" s="225"/>
      <c r="H128" s="229">
        <v>-2.1000000000000001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134</v>
      </c>
      <c r="AU128" s="235" t="s">
        <v>81</v>
      </c>
      <c r="AV128" s="13" t="s">
        <v>81</v>
      </c>
      <c r="AW128" s="13" t="s">
        <v>33</v>
      </c>
      <c r="AX128" s="13" t="s">
        <v>72</v>
      </c>
      <c r="AY128" s="235" t="s">
        <v>123</v>
      </c>
    </row>
    <row r="129" s="13" customFormat="1">
      <c r="A129" s="13"/>
      <c r="B129" s="224"/>
      <c r="C129" s="225"/>
      <c r="D129" s="226" t="s">
        <v>134</v>
      </c>
      <c r="E129" s="227" t="s">
        <v>19</v>
      </c>
      <c r="F129" s="228" t="s">
        <v>172</v>
      </c>
      <c r="G129" s="225"/>
      <c r="H129" s="229">
        <v>-2.1000000000000001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134</v>
      </c>
      <c r="AU129" s="235" t="s">
        <v>81</v>
      </c>
      <c r="AV129" s="13" t="s">
        <v>81</v>
      </c>
      <c r="AW129" s="13" t="s">
        <v>33</v>
      </c>
      <c r="AX129" s="13" t="s">
        <v>72</v>
      </c>
      <c r="AY129" s="235" t="s">
        <v>123</v>
      </c>
    </row>
    <row r="130" s="13" customFormat="1">
      <c r="A130" s="13"/>
      <c r="B130" s="224"/>
      <c r="C130" s="225"/>
      <c r="D130" s="226" t="s">
        <v>134</v>
      </c>
      <c r="E130" s="227" t="s">
        <v>19</v>
      </c>
      <c r="F130" s="228" t="s">
        <v>173</v>
      </c>
      <c r="G130" s="225"/>
      <c r="H130" s="229">
        <v>-1.8899999999999999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134</v>
      </c>
      <c r="AU130" s="235" t="s">
        <v>81</v>
      </c>
      <c r="AV130" s="13" t="s">
        <v>81</v>
      </c>
      <c r="AW130" s="13" t="s">
        <v>33</v>
      </c>
      <c r="AX130" s="13" t="s">
        <v>72</v>
      </c>
      <c r="AY130" s="235" t="s">
        <v>123</v>
      </c>
    </row>
    <row r="131" s="14" customFormat="1">
      <c r="A131" s="14"/>
      <c r="B131" s="236"/>
      <c r="C131" s="237"/>
      <c r="D131" s="226" t="s">
        <v>134</v>
      </c>
      <c r="E131" s="238" t="s">
        <v>19</v>
      </c>
      <c r="F131" s="239" t="s">
        <v>174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134</v>
      </c>
      <c r="AU131" s="245" t="s">
        <v>81</v>
      </c>
      <c r="AV131" s="14" t="s">
        <v>77</v>
      </c>
      <c r="AW131" s="14" t="s">
        <v>33</v>
      </c>
      <c r="AX131" s="14" t="s">
        <v>72</v>
      </c>
      <c r="AY131" s="245" t="s">
        <v>123</v>
      </c>
    </row>
    <row r="132" s="13" customFormat="1">
      <c r="A132" s="13"/>
      <c r="B132" s="224"/>
      <c r="C132" s="225"/>
      <c r="D132" s="226" t="s">
        <v>134</v>
      </c>
      <c r="E132" s="227" t="s">
        <v>19</v>
      </c>
      <c r="F132" s="228" t="s">
        <v>175</v>
      </c>
      <c r="G132" s="225"/>
      <c r="H132" s="229">
        <v>129.31999999999999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134</v>
      </c>
      <c r="AU132" s="235" t="s">
        <v>81</v>
      </c>
      <c r="AV132" s="13" t="s">
        <v>81</v>
      </c>
      <c r="AW132" s="13" t="s">
        <v>33</v>
      </c>
      <c r="AX132" s="13" t="s">
        <v>72</v>
      </c>
      <c r="AY132" s="235" t="s">
        <v>123</v>
      </c>
    </row>
    <row r="133" s="13" customFormat="1">
      <c r="A133" s="13"/>
      <c r="B133" s="224"/>
      <c r="C133" s="225"/>
      <c r="D133" s="226" t="s">
        <v>134</v>
      </c>
      <c r="E133" s="227" t="s">
        <v>19</v>
      </c>
      <c r="F133" s="228" t="s">
        <v>176</v>
      </c>
      <c r="G133" s="225"/>
      <c r="H133" s="229">
        <v>-9.4559999999999995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134</v>
      </c>
      <c r="AU133" s="235" t="s">
        <v>81</v>
      </c>
      <c r="AV133" s="13" t="s">
        <v>81</v>
      </c>
      <c r="AW133" s="13" t="s">
        <v>33</v>
      </c>
      <c r="AX133" s="13" t="s">
        <v>72</v>
      </c>
      <c r="AY133" s="235" t="s">
        <v>123</v>
      </c>
    </row>
    <row r="134" s="15" customFormat="1">
      <c r="A134" s="15"/>
      <c r="B134" s="246"/>
      <c r="C134" s="247"/>
      <c r="D134" s="226" t="s">
        <v>134</v>
      </c>
      <c r="E134" s="248" t="s">
        <v>19</v>
      </c>
      <c r="F134" s="249" t="s">
        <v>143</v>
      </c>
      <c r="G134" s="247"/>
      <c r="H134" s="250">
        <v>254.64300000000006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134</v>
      </c>
      <c r="AU134" s="256" t="s">
        <v>81</v>
      </c>
      <c r="AV134" s="15" t="s">
        <v>130</v>
      </c>
      <c r="AW134" s="15" t="s">
        <v>33</v>
      </c>
      <c r="AX134" s="15" t="s">
        <v>77</v>
      </c>
      <c r="AY134" s="256" t="s">
        <v>123</v>
      </c>
    </row>
    <row r="135" s="2" customFormat="1" ht="24.15" customHeight="1">
      <c r="A135" s="39"/>
      <c r="B135" s="40"/>
      <c r="C135" s="205" t="s">
        <v>177</v>
      </c>
      <c r="D135" s="206" t="s">
        <v>125</v>
      </c>
      <c r="E135" s="207" t="s">
        <v>178</v>
      </c>
      <c r="F135" s="208" t="s">
        <v>179</v>
      </c>
      <c r="G135" s="209" t="s">
        <v>146</v>
      </c>
      <c r="H135" s="210">
        <v>1.7</v>
      </c>
      <c r="I135" s="211"/>
      <c r="J135" s="212">
        <f>ROUND(I135*H135,2)</f>
        <v>0</v>
      </c>
      <c r="K135" s="208" t="s">
        <v>129</v>
      </c>
      <c r="L135" s="45"/>
      <c r="M135" s="213" t="s">
        <v>19</v>
      </c>
      <c r="N135" s="214" t="s">
        <v>43</v>
      </c>
      <c r="O135" s="85"/>
      <c r="P135" s="215">
        <f>O135*H135</f>
        <v>0</v>
      </c>
      <c r="Q135" s="215">
        <v>0.00036000000000000002</v>
      </c>
      <c r="R135" s="215">
        <f>Q135*H135</f>
        <v>0.00061200000000000002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130</v>
      </c>
      <c r="AT135" s="217" t="s">
        <v>125</v>
      </c>
      <c r="AU135" s="217" t="s">
        <v>81</v>
      </c>
      <c r="AY135" s="18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77</v>
      </c>
      <c r="BK135" s="218">
        <f>ROUND(I135*H135,2)</f>
        <v>0</v>
      </c>
      <c r="BL135" s="18" t="s">
        <v>130</v>
      </c>
      <c r="BM135" s="217" t="s">
        <v>180</v>
      </c>
    </row>
    <row r="136" s="2" customFormat="1">
      <c r="A136" s="39"/>
      <c r="B136" s="40"/>
      <c r="C136" s="41"/>
      <c r="D136" s="219" t="s">
        <v>132</v>
      </c>
      <c r="E136" s="41"/>
      <c r="F136" s="220" t="s">
        <v>181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132</v>
      </c>
      <c r="AU136" s="18" t="s">
        <v>81</v>
      </c>
    </row>
    <row r="137" s="13" customFormat="1">
      <c r="A137" s="13"/>
      <c r="B137" s="224"/>
      <c r="C137" s="225"/>
      <c r="D137" s="226" t="s">
        <v>134</v>
      </c>
      <c r="E137" s="227" t="s">
        <v>19</v>
      </c>
      <c r="F137" s="228" t="s">
        <v>182</v>
      </c>
      <c r="G137" s="225"/>
      <c r="H137" s="229">
        <v>1.7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134</v>
      </c>
      <c r="AU137" s="235" t="s">
        <v>81</v>
      </c>
      <c r="AV137" s="13" t="s">
        <v>81</v>
      </c>
      <c r="AW137" s="13" t="s">
        <v>33</v>
      </c>
      <c r="AX137" s="13" t="s">
        <v>77</v>
      </c>
      <c r="AY137" s="235" t="s">
        <v>123</v>
      </c>
    </row>
    <row r="138" s="2" customFormat="1" ht="24.15" customHeight="1">
      <c r="A138" s="39"/>
      <c r="B138" s="40"/>
      <c r="C138" s="205" t="s">
        <v>183</v>
      </c>
      <c r="D138" s="206" t="s">
        <v>125</v>
      </c>
      <c r="E138" s="207" t="s">
        <v>184</v>
      </c>
      <c r="F138" s="208" t="s">
        <v>185</v>
      </c>
      <c r="G138" s="209" t="s">
        <v>128</v>
      </c>
      <c r="H138" s="210">
        <v>0.151</v>
      </c>
      <c r="I138" s="211"/>
      <c r="J138" s="212">
        <f>ROUND(I138*H138,2)</f>
        <v>0</v>
      </c>
      <c r="K138" s="208" t="s">
        <v>129</v>
      </c>
      <c r="L138" s="45"/>
      <c r="M138" s="213" t="s">
        <v>19</v>
      </c>
      <c r="N138" s="214" t="s">
        <v>43</v>
      </c>
      <c r="O138" s="85"/>
      <c r="P138" s="215">
        <f>O138*H138</f>
        <v>0</v>
      </c>
      <c r="Q138" s="215">
        <v>2.3010199999999998</v>
      </c>
      <c r="R138" s="215">
        <f>Q138*H138</f>
        <v>0.34745401999999997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130</v>
      </c>
      <c r="AT138" s="217" t="s">
        <v>125</v>
      </c>
      <c r="AU138" s="217" t="s">
        <v>81</v>
      </c>
      <c r="AY138" s="18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77</v>
      </c>
      <c r="BK138" s="218">
        <f>ROUND(I138*H138,2)</f>
        <v>0</v>
      </c>
      <c r="BL138" s="18" t="s">
        <v>130</v>
      </c>
      <c r="BM138" s="217" t="s">
        <v>186</v>
      </c>
    </row>
    <row r="139" s="2" customFormat="1">
      <c r="A139" s="39"/>
      <c r="B139" s="40"/>
      <c r="C139" s="41"/>
      <c r="D139" s="219" t="s">
        <v>132</v>
      </c>
      <c r="E139" s="41"/>
      <c r="F139" s="220" t="s">
        <v>187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132</v>
      </c>
      <c r="AU139" s="18" t="s">
        <v>81</v>
      </c>
    </row>
    <row r="140" s="14" customFormat="1">
      <c r="A140" s="14"/>
      <c r="B140" s="236"/>
      <c r="C140" s="237"/>
      <c r="D140" s="226" t="s">
        <v>134</v>
      </c>
      <c r="E140" s="238" t="s">
        <v>19</v>
      </c>
      <c r="F140" s="239" t="s">
        <v>188</v>
      </c>
      <c r="G140" s="237"/>
      <c r="H140" s="238" t="s">
        <v>19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134</v>
      </c>
      <c r="AU140" s="245" t="s">
        <v>81</v>
      </c>
      <c r="AV140" s="14" t="s">
        <v>77</v>
      </c>
      <c r="AW140" s="14" t="s">
        <v>33</v>
      </c>
      <c r="AX140" s="14" t="s">
        <v>72</v>
      </c>
      <c r="AY140" s="245" t="s">
        <v>123</v>
      </c>
    </row>
    <row r="141" s="13" customFormat="1">
      <c r="A141" s="13"/>
      <c r="B141" s="224"/>
      <c r="C141" s="225"/>
      <c r="D141" s="226" t="s">
        <v>134</v>
      </c>
      <c r="E141" s="227" t="s">
        <v>19</v>
      </c>
      <c r="F141" s="228" t="s">
        <v>189</v>
      </c>
      <c r="G141" s="225"/>
      <c r="H141" s="229">
        <v>0.13400000000000001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134</v>
      </c>
      <c r="AU141" s="235" t="s">
        <v>81</v>
      </c>
      <c r="AV141" s="13" t="s">
        <v>81</v>
      </c>
      <c r="AW141" s="13" t="s">
        <v>33</v>
      </c>
      <c r="AX141" s="13" t="s">
        <v>72</v>
      </c>
      <c r="AY141" s="235" t="s">
        <v>123</v>
      </c>
    </row>
    <row r="142" s="13" customFormat="1">
      <c r="A142" s="13"/>
      <c r="B142" s="224"/>
      <c r="C142" s="225"/>
      <c r="D142" s="226" t="s">
        <v>134</v>
      </c>
      <c r="E142" s="227" t="s">
        <v>19</v>
      </c>
      <c r="F142" s="228" t="s">
        <v>190</v>
      </c>
      <c r="G142" s="225"/>
      <c r="H142" s="229">
        <v>0.017000000000000001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134</v>
      </c>
      <c r="AU142" s="235" t="s">
        <v>81</v>
      </c>
      <c r="AV142" s="13" t="s">
        <v>81</v>
      </c>
      <c r="AW142" s="13" t="s">
        <v>33</v>
      </c>
      <c r="AX142" s="13" t="s">
        <v>72</v>
      </c>
      <c r="AY142" s="235" t="s">
        <v>123</v>
      </c>
    </row>
    <row r="143" s="15" customFormat="1">
      <c r="A143" s="15"/>
      <c r="B143" s="246"/>
      <c r="C143" s="247"/>
      <c r="D143" s="226" t="s">
        <v>134</v>
      </c>
      <c r="E143" s="248" t="s">
        <v>19</v>
      </c>
      <c r="F143" s="249" t="s">
        <v>143</v>
      </c>
      <c r="G143" s="247"/>
      <c r="H143" s="250">
        <v>0.15100000000000002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134</v>
      </c>
      <c r="AU143" s="256" t="s">
        <v>81</v>
      </c>
      <c r="AV143" s="15" t="s">
        <v>130</v>
      </c>
      <c r="AW143" s="15" t="s">
        <v>33</v>
      </c>
      <c r="AX143" s="15" t="s">
        <v>77</v>
      </c>
      <c r="AY143" s="256" t="s">
        <v>123</v>
      </c>
    </row>
    <row r="144" s="12" customFormat="1" ht="22.8" customHeight="1">
      <c r="A144" s="12"/>
      <c r="B144" s="189"/>
      <c r="C144" s="190"/>
      <c r="D144" s="191" t="s">
        <v>71</v>
      </c>
      <c r="E144" s="203" t="s">
        <v>191</v>
      </c>
      <c r="F144" s="203" t="s">
        <v>192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SUM(P145:P184)</f>
        <v>0</v>
      </c>
      <c r="Q144" s="197"/>
      <c r="R144" s="198">
        <f>SUM(R145:R184)</f>
        <v>0.039851200000000003</v>
      </c>
      <c r="S144" s="197"/>
      <c r="T144" s="199">
        <f>SUM(T145:T184)</f>
        <v>11.343094000000001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77</v>
      </c>
      <c r="AT144" s="201" t="s">
        <v>71</v>
      </c>
      <c r="AU144" s="201" t="s">
        <v>77</v>
      </c>
      <c r="AY144" s="200" t="s">
        <v>123</v>
      </c>
      <c r="BK144" s="202">
        <f>SUM(BK145:BK184)</f>
        <v>0</v>
      </c>
    </row>
    <row r="145" s="2" customFormat="1" ht="24.15" customHeight="1">
      <c r="A145" s="39"/>
      <c r="B145" s="40"/>
      <c r="C145" s="205" t="s">
        <v>191</v>
      </c>
      <c r="D145" s="206" t="s">
        <v>125</v>
      </c>
      <c r="E145" s="207" t="s">
        <v>193</v>
      </c>
      <c r="F145" s="208" t="s">
        <v>194</v>
      </c>
      <c r="G145" s="209" t="s">
        <v>146</v>
      </c>
      <c r="H145" s="210">
        <v>228.59999999999999</v>
      </c>
      <c r="I145" s="211"/>
      <c r="J145" s="212">
        <f>ROUND(I145*H145,2)</f>
        <v>0</v>
      </c>
      <c r="K145" s="208" t="s">
        <v>129</v>
      </c>
      <c r="L145" s="45"/>
      <c r="M145" s="213" t="s">
        <v>19</v>
      </c>
      <c r="N145" s="214" t="s">
        <v>43</v>
      </c>
      <c r="O145" s="85"/>
      <c r="P145" s="215">
        <f>O145*H145</f>
        <v>0</v>
      </c>
      <c r="Q145" s="215">
        <v>0.00012999999999999999</v>
      </c>
      <c r="R145" s="215">
        <f>Q145*H145</f>
        <v>0.029717999999999998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130</v>
      </c>
      <c r="AT145" s="217" t="s">
        <v>125</v>
      </c>
      <c r="AU145" s="217" t="s">
        <v>81</v>
      </c>
      <c r="AY145" s="18" t="s">
        <v>123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77</v>
      </c>
      <c r="BK145" s="218">
        <f>ROUND(I145*H145,2)</f>
        <v>0</v>
      </c>
      <c r="BL145" s="18" t="s">
        <v>130</v>
      </c>
      <c r="BM145" s="217" t="s">
        <v>195</v>
      </c>
    </row>
    <row r="146" s="2" customFormat="1">
      <c r="A146" s="39"/>
      <c r="B146" s="40"/>
      <c r="C146" s="41"/>
      <c r="D146" s="219" t="s">
        <v>132</v>
      </c>
      <c r="E146" s="41"/>
      <c r="F146" s="220" t="s">
        <v>196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132</v>
      </c>
      <c r="AU146" s="18" t="s">
        <v>81</v>
      </c>
    </row>
    <row r="147" s="14" customFormat="1">
      <c r="A147" s="14"/>
      <c r="B147" s="236"/>
      <c r="C147" s="237"/>
      <c r="D147" s="226" t="s">
        <v>134</v>
      </c>
      <c r="E147" s="238" t="s">
        <v>19</v>
      </c>
      <c r="F147" s="239" t="s">
        <v>197</v>
      </c>
      <c r="G147" s="237"/>
      <c r="H147" s="238" t="s">
        <v>19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134</v>
      </c>
      <c r="AU147" s="245" t="s">
        <v>81</v>
      </c>
      <c r="AV147" s="14" t="s">
        <v>77</v>
      </c>
      <c r="AW147" s="14" t="s">
        <v>33</v>
      </c>
      <c r="AX147" s="14" t="s">
        <v>72</v>
      </c>
      <c r="AY147" s="245" t="s">
        <v>123</v>
      </c>
    </row>
    <row r="148" s="13" customFormat="1">
      <c r="A148" s="13"/>
      <c r="B148" s="224"/>
      <c r="C148" s="225"/>
      <c r="D148" s="226" t="s">
        <v>134</v>
      </c>
      <c r="E148" s="227" t="s">
        <v>19</v>
      </c>
      <c r="F148" s="228" t="s">
        <v>198</v>
      </c>
      <c r="G148" s="225"/>
      <c r="H148" s="229">
        <v>228.59999999999999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134</v>
      </c>
      <c r="AU148" s="235" t="s">
        <v>81</v>
      </c>
      <c r="AV148" s="13" t="s">
        <v>81</v>
      </c>
      <c r="AW148" s="13" t="s">
        <v>33</v>
      </c>
      <c r="AX148" s="13" t="s">
        <v>72</v>
      </c>
      <c r="AY148" s="235" t="s">
        <v>123</v>
      </c>
    </row>
    <row r="149" s="15" customFormat="1">
      <c r="A149" s="15"/>
      <c r="B149" s="246"/>
      <c r="C149" s="247"/>
      <c r="D149" s="226" t="s">
        <v>134</v>
      </c>
      <c r="E149" s="248" t="s">
        <v>19</v>
      </c>
      <c r="F149" s="249" t="s">
        <v>143</v>
      </c>
      <c r="G149" s="247"/>
      <c r="H149" s="250">
        <v>228.59999999999999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134</v>
      </c>
      <c r="AU149" s="256" t="s">
        <v>81</v>
      </c>
      <c r="AV149" s="15" t="s">
        <v>130</v>
      </c>
      <c r="AW149" s="15" t="s">
        <v>33</v>
      </c>
      <c r="AX149" s="15" t="s">
        <v>77</v>
      </c>
      <c r="AY149" s="256" t="s">
        <v>123</v>
      </c>
    </row>
    <row r="150" s="2" customFormat="1" ht="24.15" customHeight="1">
      <c r="A150" s="39"/>
      <c r="B150" s="40"/>
      <c r="C150" s="205" t="s">
        <v>199</v>
      </c>
      <c r="D150" s="206" t="s">
        <v>125</v>
      </c>
      <c r="E150" s="207" t="s">
        <v>200</v>
      </c>
      <c r="F150" s="208" t="s">
        <v>201</v>
      </c>
      <c r="G150" s="209" t="s">
        <v>146</v>
      </c>
      <c r="H150" s="210">
        <v>253.33000000000001</v>
      </c>
      <c r="I150" s="211"/>
      <c r="J150" s="212">
        <f>ROUND(I150*H150,2)</f>
        <v>0</v>
      </c>
      <c r="K150" s="208" t="s">
        <v>129</v>
      </c>
      <c r="L150" s="45"/>
      <c r="M150" s="213" t="s">
        <v>19</v>
      </c>
      <c r="N150" s="214" t="s">
        <v>43</v>
      </c>
      <c r="O150" s="85"/>
      <c r="P150" s="215">
        <f>O150*H150</f>
        <v>0</v>
      </c>
      <c r="Q150" s="215">
        <v>4.0000000000000003E-05</v>
      </c>
      <c r="R150" s="215">
        <f>Q150*H150</f>
        <v>0.010133200000000002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130</v>
      </c>
      <c r="AT150" s="217" t="s">
        <v>125</v>
      </c>
      <c r="AU150" s="217" t="s">
        <v>81</v>
      </c>
      <c r="AY150" s="18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77</v>
      </c>
      <c r="BK150" s="218">
        <f>ROUND(I150*H150,2)</f>
        <v>0</v>
      </c>
      <c r="BL150" s="18" t="s">
        <v>130</v>
      </c>
      <c r="BM150" s="217" t="s">
        <v>202</v>
      </c>
    </row>
    <row r="151" s="2" customFormat="1">
      <c r="A151" s="39"/>
      <c r="B151" s="40"/>
      <c r="C151" s="41"/>
      <c r="D151" s="219" t="s">
        <v>132</v>
      </c>
      <c r="E151" s="41"/>
      <c r="F151" s="220" t="s">
        <v>203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132</v>
      </c>
      <c r="AU151" s="18" t="s">
        <v>81</v>
      </c>
    </row>
    <row r="152" s="13" customFormat="1">
      <c r="A152" s="13"/>
      <c r="B152" s="224"/>
      <c r="C152" s="225"/>
      <c r="D152" s="226" t="s">
        <v>134</v>
      </c>
      <c r="E152" s="227" t="s">
        <v>19</v>
      </c>
      <c r="F152" s="228" t="s">
        <v>204</v>
      </c>
      <c r="G152" s="225"/>
      <c r="H152" s="229">
        <v>137.24000000000001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134</v>
      </c>
      <c r="AU152" s="235" t="s">
        <v>81</v>
      </c>
      <c r="AV152" s="13" t="s">
        <v>81</v>
      </c>
      <c r="AW152" s="13" t="s">
        <v>33</v>
      </c>
      <c r="AX152" s="13" t="s">
        <v>72</v>
      </c>
      <c r="AY152" s="235" t="s">
        <v>123</v>
      </c>
    </row>
    <row r="153" s="13" customFormat="1">
      <c r="A153" s="13"/>
      <c r="B153" s="224"/>
      <c r="C153" s="225"/>
      <c r="D153" s="226" t="s">
        <v>134</v>
      </c>
      <c r="E153" s="227" t="s">
        <v>19</v>
      </c>
      <c r="F153" s="228" t="s">
        <v>205</v>
      </c>
      <c r="G153" s="225"/>
      <c r="H153" s="229">
        <v>116.09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134</v>
      </c>
      <c r="AU153" s="235" t="s">
        <v>81</v>
      </c>
      <c r="AV153" s="13" t="s">
        <v>81</v>
      </c>
      <c r="AW153" s="13" t="s">
        <v>33</v>
      </c>
      <c r="AX153" s="13" t="s">
        <v>72</v>
      </c>
      <c r="AY153" s="235" t="s">
        <v>123</v>
      </c>
    </row>
    <row r="154" s="15" customFormat="1">
      <c r="A154" s="15"/>
      <c r="B154" s="246"/>
      <c r="C154" s="247"/>
      <c r="D154" s="226" t="s">
        <v>134</v>
      </c>
      <c r="E154" s="248" t="s">
        <v>19</v>
      </c>
      <c r="F154" s="249" t="s">
        <v>143</v>
      </c>
      <c r="G154" s="247"/>
      <c r="H154" s="250">
        <v>253.33000000000001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134</v>
      </c>
      <c r="AU154" s="256" t="s">
        <v>81</v>
      </c>
      <c r="AV154" s="15" t="s">
        <v>130</v>
      </c>
      <c r="AW154" s="15" t="s">
        <v>33</v>
      </c>
      <c r="AX154" s="15" t="s">
        <v>77</v>
      </c>
      <c r="AY154" s="256" t="s">
        <v>123</v>
      </c>
    </row>
    <row r="155" s="2" customFormat="1" ht="24.15" customHeight="1">
      <c r="A155" s="39"/>
      <c r="B155" s="40"/>
      <c r="C155" s="205" t="s">
        <v>206</v>
      </c>
      <c r="D155" s="206" t="s">
        <v>125</v>
      </c>
      <c r="E155" s="207" t="s">
        <v>207</v>
      </c>
      <c r="F155" s="208" t="s">
        <v>208</v>
      </c>
      <c r="G155" s="209" t="s">
        <v>146</v>
      </c>
      <c r="H155" s="210">
        <v>11.224</v>
      </c>
      <c r="I155" s="211"/>
      <c r="J155" s="212">
        <f>ROUND(I155*H155,2)</f>
        <v>0</v>
      </c>
      <c r="K155" s="208" t="s">
        <v>129</v>
      </c>
      <c r="L155" s="45"/>
      <c r="M155" s="213" t="s">
        <v>19</v>
      </c>
      <c r="N155" s="214" t="s">
        <v>43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0.13100000000000001</v>
      </c>
      <c r="T155" s="216">
        <f>S155*H155</f>
        <v>1.4703440000000001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130</v>
      </c>
      <c r="AT155" s="217" t="s">
        <v>125</v>
      </c>
      <c r="AU155" s="217" t="s">
        <v>81</v>
      </c>
      <c r="AY155" s="18" t="s">
        <v>123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77</v>
      </c>
      <c r="BK155" s="218">
        <f>ROUND(I155*H155,2)</f>
        <v>0</v>
      </c>
      <c r="BL155" s="18" t="s">
        <v>130</v>
      </c>
      <c r="BM155" s="217" t="s">
        <v>209</v>
      </c>
    </row>
    <row r="156" s="2" customFormat="1">
      <c r="A156" s="39"/>
      <c r="B156" s="40"/>
      <c r="C156" s="41"/>
      <c r="D156" s="219" t="s">
        <v>132</v>
      </c>
      <c r="E156" s="41"/>
      <c r="F156" s="220" t="s">
        <v>210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132</v>
      </c>
      <c r="AU156" s="18" t="s">
        <v>81</v>
      </c>
    </row>
    <row r="157" s="14" customFormat="1">
      <c r="A157" s="14"/>
      <c r="B157" s="236"/>
      <c r="C157" s="237"/>
      <c r="D157" s="226" t="s">
        <v>134</v>
      </c>
      <c r="E157" s="238" t="s">
        <v>19</v>
      </c>
      <c r="F157" s="239" t="s">
        <v>211</v>
      </c>
      <c r="G157" s="237"/>
      <c r="H157" s="238" t="s">
        <v>19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134</v>
      </c>
      <c r="AU157" s="245" t="s">
        <v>81</v>
      </c>
      <c r="AV157" s="14" t="s">
        <v>77</v>
      </c>
      <c r="AW157" s="14" t="s">
        <v>33</v>
      </c>
      <c r="AX157" s="14" t="s">
        <v>72</v>
      </c>
      <c r="AY157" s="245" t="s">
        <v>123</v>
      </c>
    </row>
    <row r="158" s="13" customFormat="1">
      <c r="A158" s="13"/>
      <c r="B158" s="224"/>
      <c r="C158" s="225"/>
      <c r="D158" s="226" t="s">
        <v>134</v>
      </c>
      <c r="E158" s="227" t="s">
        <v>19</v>
      </c>
      <c r="F158" s="228" t="s">
        <v>212</v>
      </c>
      <c r="G158" s="225"/>
      <c r="H158" s="229">
        <v>11.224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134</v>
      </c>
      <c r="AU158" s="235" t="s">
        <v>81</v>
      </c>
      <c r="AV158" s="13" t="s">
        <v>81</v>
      </c>
      <c r="AW158" s="13" t="s">
        <v>33</v>
      </c>
      <c r="AX158" s="13" t="s">
        <v>72</v>
      </c>
      <c r="AY158" s="235" t="s">
        <v>123</v>
      </c>
    </row>
    <row r="159" s="15" customFormat="1">
      <c r="A159" s="15"/>
      <c r="B159" s="246"/>
      <c r="C159" s="247"/>
      <c r="D159" s="226" t="s">
        <v>134</v>
      </c>
      <c r="E159" s="248" t="s">
        <v>19</v>
      </c>
      <c r="F159" s="249" t="s">
        <v>143</v>
      </c>
      <c r="G159" s="247"/>
      <c r="H159" s="250">
        <v>11.224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134</v>
      </c>
      <c r="AU159" s="256" t="s">
        <v>81</v>
      </c>
      <c r="AV159" s="15" t="s">
        <v>130</v>
      </c>
      <c r="AW159" s="15" t="s">
        <v>33</v>
      </c>
      <c r="AX159" s="15" t="s">
        <v>77</v>
      </c>
      <c r="AY159" s="256" t="s">
        <v>123</v>
      </c>
    </row>
    <row r="160" s="2" customFormat="1" ht="24.15" customHeight="1">
      <c r="A160" s="39"/>
      <c r="B160" s="40"/>
      <c r="C160" s="205" t="s">
        <v>213</v>
      </c>
      <c r="D160" s="206" t="s">
        <v>125</v>
      </c>
      <c r="E160" s="207" t="s">
        <v>214</v>
      </c>
      <c r="F160" s="208" t="s">
        <v>215</v>
      </c>
      <c r="G160" s="209" t="s">
        <v>146</v>
      </c>
      <c r="H160" s="210">
        <v>27.946000000000002</v>
      </c>
      <c r="I160" s="211"/>
      <c r="J160" s="212">
        <f>ROUND(I160*H160,2)</f>
        <v>0</v>
      </c>
      <c r="K160" s="208" t="s">
        <v>129</v>
      </c>
      <c r="L160" s="45"/>
      <c r="M160" s="213" t="s">
        <v>19</v>
      </c>
      <c r="N160" s="214" t="s">
        <v>43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0.26100000000000001</v>
      </c>
      <c r="T160" s="216">
        <f>S160*H160</f>
        <v>7.2939060000000007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130</v>
      </c>
      <c r="AT160" s="217" t="s">
        <v>125</v>
      </c>
      <c r="AU160" s="217" t="s">
        <v>81</v>
      </c>
      <c r="AY160" s="18" t="s">
        <v>123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77</v>
      </c>
      <c r="BK160" s="218">
        <f>ROUND(I160*H160,2)</f>
        <v>0</v>
      </c>
      <c r="BL160" s="18" t="s">
        <v>130</v>
      </c>
      <c r="BM160" s="217" t="s">
        <v>216</v>
      </c>
    </row>
    <row r="161" s="2" customFormat="1">
      <c r="A161" s="39"/>
      <c r="B161" s="40"/>
      <c r="C161" s="41"/>
      <c r="D161" s="219" t="s">
        <v>132</v>
      </c>
      <c r="E161" s="41"/>
      <c r="F161" s="220" t="s">
        <v>217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132</v>
      </c>
      <c r="AU161" s="18" t="s">
        <v>81</v>
      </c>
    </row>
    <row r="162" s="13" customFormat="1">
      <c r="A162" s="13"/>
      <c r="B162" s="224"/>
      <c r="C162" s="225"/>
      <c r="D162" s="226" t="s">
        <v>134</v>
      </c>
      <c r="E162" s="227" t="s">
        <v>19</v>
      </c>
      <c r="F162" s="228" t="s">
        <v>218</v>
      </c>
      <c r="G162" s="225"/>
      <c r="H162" s="229">
        <v>27.946000000000002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134</v>
      </c>
      <c r="AU162" s="235" t="s">
        <v>81</v>
      </c>
      <c r="AV162" s="13" t="s">
        <v>81</v>
      </c>
      <c r="AW162" s="13" t="s">
        <v>33</v>
      </c>
      <c r="AX162" s="13" t="s">
        <v>77</v>
      </c>
      <c r="AY162" s="235" t="s">
        <v>123</v>
      </c>
    </row>
    <row r="163" s="2" customFormat="1" ht="24.15" customHeight="1">
      <c r="A163" s="39"/>
      <c r="B163" s="40"/>
      <c r="C163" s="205" t="s">
        <v>219</v>
      </c>
      <c r="D163" s="206" t="s">
        <v>125</v>
      </c>
      <c r="E163" s="207" t="s">
        <v>220</v>
      </c>
      <c r="F163" s="208" t="s">
        <v>221</v>
      </c>
      <c r="G163" s="209" t="s">
        <v>146</v>
      </c>
      <c r="H163" s="210">
        <v>5.319</v>
      </c>
      <c r="I163" s="211"/>
      <c r="J163" s="212">
        <f>ROUND(I163*H163,2)</f>
        <v>0</v>
      </c>
      <c r="K163" s="208" t="s">
        <v>129</v>
      </c>
      <c r="L163" s="45"/>
      <c r="M163" s="213" t="s">
        <v>19</v>
      </c>
      <c r="N163" s="214" t="s">
        <v>43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0.075999999999999998</v>
      </c>
      <c r="T163" s="216">
        <f>S163*H163</f>
        <v>0.40424399999999999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130</v>
      </c>
      <c r="AT163" s="217" t="s">
        <v>125</v>
      </c>
      <c r="AU163" s="217" t="s">
        <v>81</v>
      </c>
      <c r="AY163" s="18" t="s">
        <v>123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77</v>
      </c>
      <c r="BK163" s="218">
        <f>ROUND(I163*H163,2)</f>
        <v>0</v>
      </c>
      <c r="BL163" s="18" t="s">
        <v>130</v>
      </c>
      <c r="BM163" s="217" t="s">
        <v>222</v>
      </c>
    </row>
    <row r="164" s="2" customFormat="1">
      <c r="A164" s="39"/>
      <c r="B164" s="40"/>
      <c r="C164" s="41"/>
      <c r="D164" s="219" t="s">
        <v>132</v>
      </c>
      <c r="E164" s="41"/>
      <c r="F164" s="220" t="s">
        <v>223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132</v>
      </c>
      <c r="AU164" s="18" t="s">
        <v>81</v>
      </c>
    </row>
    <row r="165" s="14" customFormat="1">
      <c r="A165" s="14"/>
      <c r="B165" s="236"/>
      <c r="C165" s="237"/>
      <c r="D165" s="226" t="s">
        <v>134</v>
      </c>
      <c r="E165" s="238" t="s">
        <v>19</v>
      </c>
      <c r="F165" s="239" t="s">
        <v>224</v>
      </c>
      <c r="G165" s="237"/>
      <c r="H165" s="238" t="s">
        <v>19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134</v>
      </c>
      <c r="AU165" s="245" t="s">
        <v>81</v>
      </c>
      <c r="AV165" s="14" t="s">
        <v>77</v>
      </c>
      <c r="AW165" s="14" t="s">
        <v>33</v>
      </c>
      <c r="AX165" s="14" t="s">
        <v>72</v>
      </c>
      <c r="AY165" s="245" t="s">
        <v>123</v>
      </c>
    </row>
    <row r="166" s="13" customFormat="1">
      <c r="A166" s="13"/>
      <c r="B166" s="224"/>
      <c r="C166" s="225"/>
      <c r="D166" s="226" t="s">
        <v>134</v>
      </c>
      <c r="E166" s="227" t="s">
        <v>19</v>
      </c>
      <c r="F166" s="228" t="s">
        <v>225</v>
      </c>
      <c r="G166" s="225"/>
      <c r="H166" s="229">
        <v>5.319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134</v>
      </c>
      <c r="AU166" s="235" t="s">
        <v>81</v>
      </c>
      <c r="AV166" s="13" t="s">
        <v>81</v>
      </c>
      <c r="AW166" s="13" t="s">
        <v>33</v>
      </c>
      <c r="AX166" s="13" t="s">
        <v>72</v>
      </c>
      <c r="AY166" s="235" t="s">
        <v>123</v>
      </c>
    </row>
    <row r="167" s="15" customFormat="1">
      <c r="A167" s="15"/>
      <c r="B167" s="246"/>
      <c r="C167" s="247"/>
      <c r="D167" s="226" t="s">
        <v>134</v>
      </c>
      <c r="E167" s="248" t="s">
        <v>19</v>
      </c>
      <c r="F167" s="249" t="s">
        <v>143</v>
      </c>
      <c r="G167" s="247"/>
      <c r="H167" s="250">
        <v>5.319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134</v>
      </c>
      <c r="AU167" s="256" t="s">
        <v>81</v>
      </c>
      <c r="AV167" s="15" t="s">
        <v>130</v>
      </c>
      <c r="AW167" s="15" t="s">
        <v>33</v>
      </c>
      <c r="AX167" s="15" t="s">
        <v>77</v>
      </c>
      <c r="AY167" s="256" t="s">
        <v>123</v>
      </c>
    </row>
    <row r="168" s="2" customFormat="1" ht="24.15" customHeight="1">
      <c r="A168" s="39"/>
      <c r="B168" s="40"/>
      <c r="C168" s="205" t="s">
        <v>226</v>
      </c>
      <c r="D168" s="206" t="s">
        <v>125</v>
      </c>
      <c r="E168" s="207" t="s">
        <v>227</v>
      </c>
      <c r="F168" s="208" t="s">
        <v>228</v>
      </c>
      <c r="G168" s="209" t="s">
        <v>128</v>
      </c>
      <c r="H168" s="210">
        <v>0.39700000000000002</v>
      </c>
      <c r="I168" s="211"/>
      <c r="J168" s="212">
        <f>ROUND(I168*H168,2)</f>
        <v>0</v>
      </c>
      <c r="K168" s="208" t="s">
        <v>129</v>
      </c>
      <c r="L168" s="45"/>
      <c r="M168" s="213" t="s">
        <v>19</v>
      </c>
      <c r="N168" s="214" t="s">
        <v>43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1.8</v>
      </c>
      <c r="T168" s="216">
        <f>S168*H168</f>
        <v>0.71460000000000001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130</v>
      </c>
      <c r="AT168" s="217" t="s">
        <v>125</v>
      </c>
      <c r="AU168" s="217" t="s">
        <v>81</v>
      </c>
      <c r="AY168" s="18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77</v>
      </c>
      <c r="BK168" s="218">
        <f>ROUND(I168*H168,2)</f>
        <v>0</v>
      </c>
      <c r="BL168" s="18" t="s">
        <v>130</v>
      </c>
      <c r="BM168" s="217" t="s">
        <v>229</v>
      </c>
    </row>
    <row r="169" s="2" customFormat="1">
      <c r="A169" s="39"/>
      <c r="B169" s="40"/>
      <c r="C169" s="41"/>
      <c r="D169" s="219" t="s">
        <v>132</v>
      </c>
      <c r="E169" s="41"/>
      <c r="F169" s="220" t="s">
        <v>230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132</v>
      </c>
      <c r="AU169" s="18" t="s">
        <v>81</v>
      </c>
    </row>
    <row r="170" s="13" customFormat="1">
      <c r="A170" s="13"/>
      <c r="B170" s="224"/>
      <c r="C170" s="225"/>
      <c r="D170" s="226" t="s">
        <v>134</v>
      </c>
      <c r="E170" s="227" t="s">
        <v>19</v>
      </c>
      <c r="F170" s="228" t="s">
        <v>231</v>
      </c>
      <c r="G170" s="225"/>
      <c r="H170" s="229">
        <v>0.39700000000000002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134</v>
      </c>
      <c r="AU170" s="235" t="s">
        <v>81</v>
      </c>
      <c r="AV170" s="13" t="s">
        <v>81</v>
      </c>
      <c r="AW170" s="13" t="s">
        <v>33</v>
      </c>
      <c r="AX170" s="13" t="s">
        <v>77</v>
      </c>
      <c r="AY170" s="235" t="s">
        <v>123</v>
      </c>
    </row>
    <row r="171" s="2" customFormat="1" ht="24.15" customHeight="1">
      <c r="A171" s="39"/>
      <c r="B171" s="40"/>
      <c r="C171" s="205" t="s">
        <v>8</v>
      </c>
      <c r="D171" s="206" t="s">
        <v>125</v>
      </c>
      <c r="E171" s="207" t="s">
        <v>232</v>
      </c>
      <c r="F171" s="208" t="s">
        <v>233</v>
      </c>
      <c r="G171" s="209" t="s">
        <v>234</v>
      </c>
      <c r="H171" s="210">
        <v>4</v>
      </c>
      <c r="I171" s="211"/>
      <c r="J171" s="212">
        <f>ROUND(I171*H171,2)</f>
        <v>0</v>
      </c>
      <c r="K171" s="208" t="s">
        <v>129</v>
      </c>
      <c r="L171" s="45"/>
      <c r="M171" s="213" t="s">
        <v>19</v>
      </c>
      <c r="N171" s="214" t="s">
        <v>43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0.065000000000000002</v>
      </c>
      <c r="T171" s="216">
        <f>S171*H171</f>
        <v>0.26000000000000001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130</v>
      </c>
      <c r="AT171" s="217" t="s">
        <v>125</v>
      </c>
      <c r="AU171" s="217" t="s">
        <v>81</v>
      </c>
      <c r="AY171" s="18" t="s">
        <v>123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77</v>
      </c>
      <c r="BK171" s="218">
        <f>ROUND(I171*H171,2)</f>
        <v>0</v>
      </c>
      <c r="BL171" s="18" t="s">
        <v>130</v>
      </c>
      <c r="BM171" s="217" t="s">
        <v>235</v>
      </c>
    </row>
    <row r="172" s="2" customFormat="1">
      <c r="A172" s="39"/>
      <c r="B172" s="40"/>
      <c r="C172" s="41"/>
      <c r="D172" s="219" t="s">
        <v>132</v>
      </c>
      <c r="E172" s="41"/>
      <c r="F172" s="220" t="s">
        <v>236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132</v>
      </c>
      <c r="AU172" s="18" t="s">
        <v>81</v>
      </c>
    </row>
    <row r="173" s="13" customFormat="1">
      <c r="A173" s="13"/>
      <c r="B173" s="224"/>
      <c r="C173" s="225"/>
      <c r="D173" s="226" t="s">
        <v>134</v>
      </c>
      <c r="E173" s="227" t="s">
        <v>19</v>
      </c>
      <c r="F173" s="228" t="s">
        <v>237</v>
      </c>
      <c r="G173" s="225"/>
      <c r="H173" s="229">
        <v>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134</v>
      </c>
      <c r="AU173" s="235" t="s">
        <v>81</v>
      </c>
      <c r="AV173" s="13" t="s">
        <v>81</v>
      </c>
      <c r="AW173" s="13" t="s">
        <v>33</v>
      </c>
      <c r="AX173" s="13" t="s">
        <v>77</v>
      </c>
      <c r="AY173" s="235" t="s">
        <v>123</v>
      </c>
    </row>
    <row r="174" s="2" customFormat="1" ht="16.5" customHeight="1">
      <c r="A174" s="39"/>
      <c r="B174" s="40"/>
      <c r="C174" s="205" t="s">
        <v>238</v>
      </c>
      <c r="D174" s="206" t="s">
        <v>125</v>
      </c>
      <c r="E174" s="207" t="s">
        <v>239</v>
      </c>
      <c r="F174" s="208" t="s">
        <v>240</v>
      </c>
      <c r="G174" s="209" t="s">
        <v>146</v>
      </c>
      <c r="H174" s="210">
        <v>38.399999999999999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43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130</v>
      </c>
      <c r="AT174" s="217" t="s">
        <v>125</v>
      </c>
      <c r="AU174" s="217" t="s">
        <v>81</v>
      </c>
      <c r="AY174" s="18" t="s">
        <v>123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77</v>
      </c>
      <c r="BK174" s="218">
        <f>ROUND(I174*H174,2)</f>
        <v>0</v>
      </c>
      <c r="BL174" s="18" t="s">
        <v>130</v>
      </c>
      <c r="BM174" s="217" t="s">
        <v>241</v>
      </c>
    </row>
    <row r="175" s="13" customFormat="1">
      <c r="A175" s="13"/>
      <c r="B175" s="224"/>
      <c r="C175" s="225"/>
      <c r="D175" s="226" t="s">
        <v>134</v>
      </c>
      <c r="E175" s="227" t="s">
        <v>19</v>
      </c>
      <c r="F175" s="228" t="s">
        <v>242</v>
      </c>
      <c r="G175" s="225"/>
      <c r="H175" s="229">
        <v>38.399999999999999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134</v>
      </c>
      <c r="AU175" s="235" t="s">
        <v>81</v>
      </c>
      <c r="AV175" s="13" t="s">
        <v>81</v>
      </c>
      <c r="AW175" s="13" t="s">
        <v>33</v>
      </c>
      <c r="AX175" s="13" t="s">
        <v>77</v>
      </c>
      <c r="AY175" s="235" t="s">
        <v>123</v>
      </c>
    </row>
    <row r="176" s="2" customFormat="1" ht="16.5" customHeight="1">
      <c r="A176" s="39"/>
      <c r="B176" s="40"/>
      <c r="C176" s="205" t="s">
        <v>243</v>
      </c>
      <c r="D176" s="206" t="s">
        <v>125</v>
      </c>
      <c r="E176" s="207" t="s">
        <v>244</v>
      </c>
      <c r="F176" s="208" t="s">
        <v>245</v>
      </c>
      <c r="G176" s="209" t="s">
        <v>246</v>
      </c>
      <c r="H176" s="210">
        <v>12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43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0.10000000000000001</v>
      </c>
      <c r="T176" s="216">
        <f>S176*H176</f>
        <v>1.2000000000000002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130</v>
      </c>
      <c r="AT176" s="217" t="s">
        <v>125</v>
      </c>
      <c r="AU176" s="217" t="s">
        <v>81</v>
      </c>
      <c r="AY176" s="18" t="s">
        <v>123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77</v>
      </c>
      <c r="BK176" s="218">
        <f>ROUND(I176*H176,2)</f>
        <v>0</v>
      </c>
      <c r="BL176" s="18" t="s">
        <v>130</v>
      </c>
      <c r="BM176" s="217" t="s">
        <v>247</v>
      </c>
    </row>
    <row r="177" s="14" customFormat="1">
      <c r="A177" s="14"/>
      <c r="B177" s="236"/>
      <c r="C177" s="237"/>
      <c r="D177" s="226" t="s">
        <v>134</v>
      </c>
      <c r="E177" s="238" t="s">
        <v>19</v>
      </c>
      <c r="F177" s="239" t="s">
        <v>248</v>
      </c>
      <c r="G177" s="237"/>
      <c r="H177" s="238" t="s">
        <v>19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134</v>
      </c>
      <c r="AU177" s="245" t="s">
        <v>81</v>
      </c>
      <c r="AV177" s="14" t="s">
        <v>77</v>
      </c>
      <c r="AW177" s="14" t="s">
        <v>33</v>
      </c>
      <c r="AX177" s="14" t="s">
        <v>72</v>
      </c>
      <c r="AY177" s="245" t="s">
        <v>123</v>
      </c>
    </row>
    <row r="178" s="13" customFormat="1">
      <c r="A178" s="13"/>
      <c r="B178" s="224"/>
      <c r="C178" s="225"/>
      <c r="D178" s="226" t="s">
        <v>134</v>
      </c>
      <c r="E178" s="227" t="s">
        <v>19</v>
      </c>
      <c r="F178" s="228" t="s">
        <v>213</v>
      </c>
      <c r="G178" s="225"/>
      <c r="H178" s="229">
        <v>12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134</v>
      </c>
      <c r="AU178" s="235" t="s">
        <v>81</v>
      </c>
      <c r="AV178" s="13" t="s">
        <v>81</v>
      </c>
      <c r="AW178" s="13" t="s">
        <v>33</v>
      </c>
      <c r="AX178" s="13" t="s">
        <v>72</v>
      </c>
      <c r="AY178" s="235" t="s">
        <v>123</v>
      </c>
    </row>
    <row r="179" s="15" customFormat="1">
      <c r="A179" s="15"/>
      <c r="B179" s="246"/>
      <c r="C179" s="247"/>
      <c r="D179" s="226" t="s">
        <v>134</v>
      </c>
      <c r="E179" s="248" t="s">
        <v>19</v>
      </c>
      <c r="F179" s="249" t="s">
        <v>143</v>
      </c>
      <c r="G179" s="247"/>
      <c r="H179" s="250">
        <v>12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134</v>
      </c>
      <c r="AU179" s="256" t="s">
        <v>81</v>
      </c>
      <c r="AV179" s="15" t="s">
        <v>130</v>
      </c>
      <c r="AW179" s="15" t="s">
        <v>33</v>
      </c>
      <c r="AX179" s="15" t="s">
        <v>77</v>
      </c>
      <c r="AY179" s="256" t="s">
        <v>123</v>
      </c>
    </row>
    <row r="180" s="2" customFormat="1" ht="16.5" customHeight="1">
      <c r="A180" s="39"/>
      <c r="B180" s="40"/>
      <c r="C180" s="205" t="s">
        <v>249</v>
      </c>
      <c r="D180" s="206" t="s">
        <v>125</v>
      </c>
      <c r="E180" s="207" t="s">
        <v>250</v>
      </c>
      <c r="F180" s="208" t="s">
        <v>251</v>
      </c>
      <c r="G180" s="209" t="s">
        <v>246</v>
      </c>
      <c r="H180" s="210">
        <v>60</v>
      </c>
      <c r="I180" s="211"/>
      <c r="J180" s="212">
        <f>ROUND(I180*H180,2)</f>
        <v>0</v>
      </c>
      <c r="K180" s="208" t="s">
        <v>19</v>
      </c>
      <c r="L180" s="45"/>
      <c r="M180" s="213" t="s">
        <v>19</v>
      </c>
      <c r="N180" s="214" t="s">
        <v>43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130</v>
      </c>
      <c r="AT180" s="217" t="s">
        <v>125</v>
      </c>
      <c r="AU180" s="217" t="s">
        <v>81</v>
      </c>
      <c r="AY180" s="18" t="s">
        <v>123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77</v>
      </c>
      <c r="BK180" s="218">
        <f>ROUND(I180*H180,2)</f>
        <v>0</v>
      </c>
      <c r="BL180" s="18" t="s">
        <v>130</v>
      </c>
      <c r="BM180" s="217" t="s">
        <v>252</v>
      </c>
    </row>
    <row r="181" s="14" customFormat="1">
      <c r="A181" s="14"/>
      <c r="B181" s="236"/>
      <c r="C181" s="237"/>
      <c r="D181" s="226" t="s">
        <v>134</v>
      </c>
      <c r="E181" s="238" t="s">
        <v>19</v>
      </c>
      <c r="F181" s="239" t="s">
        <v>248</v>
      </c>
      <c r="G181" s="237"/>
      <c r="H181" s="238" t="s">
        <v>19</v>
      </c>
      <c r="I181" s="240"/>
      <c r="J181" s="237"/>
      <c r="K181" s="237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134</v>
      </c>
      <c r="AU181" s="245" t="s">
        <v>81</v>
      </c>
      <c r="AV181" s="14" t="s">
        <v>77</v>
      </c>
      <c r="AW181" s="14" t="s">
        <v>33</v>
      </c>
      <c r="AX181" s="14" t="s">
        <v>72</v>
      </c>
      <c r="AY181" s="245" t="s">
        <v>123</v>
      </c>
    </row>
    <row r="182" s="13" customFormat="1">
      <c r="A182" s="13"/>
      <c r="B182" s="224"/>
      <c r="C182" s="225"/>
      <c r="D182" s="226" t="s">
        <v>134</v>
      </c>
      <c r="E182" s="227" t="s">
        <v>19</v>
      </c>
      <c r="F182" s="228" t="s">
        <v>253</v>
      </c>
      <c r="G182" s="225"/>
      <c r="H182" s="229">
        <v>60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134</v>
      </c>
      <c r="AU182" s="235" t="s">
        <v>81</v>
      </c>
      <c r="AV182" s="13" t="s">
        <v>81</v>
      </c>
      <c r="AW182" s="13" t="s">
        <v>33</v>
      </c>
      <c r="AX182" s="13" t="s">
        <v>72</v>
      </c>
      <c r="AY182" s="235" t="s">
        <v>123</v>
      </c>
    </row>
    <row r="183" s="15" customFormat="1">
      <c r="A183" s="15"/>
      <c r="B183" s="246"/>
      <c r="C183" s="247"/>
      <c r="D183" s="226" t="s">
        <v>134</v>
      </c>
      <c r="E183" s="248" t="s">
        <v>19</v>
      </c>
      <c r="F183" s="249" t="s">
        <v>143</v>
      </c>
      <c r="G183" s="247"/>
      <c r="H183" s="250">
        <v>60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134</v>
      </c>
      <c r="AU183" s="256" t="s">
        <v>81</v>
      </c>
      <c r="AV183" s="15" t="s">
        <v>130</v>
      </c>
      <c r="AW183" s="15" t="s">
        <v>33</v>
      </c>
      <c r="AX183" s="15" t="s">
        <v>77</v>
      </c>
      <c r="AY183" s="256" t="s">
        <v>123</v>
      </c>
    </row>
    <row r="184" s="2" customFormat="1" ht="16.5" customHeight="1">
      <c r="A184" s="39"/>
      <c r="B184" s="40"/>
      <c r="C184" s="205" t="s">
        <v>254</v>
      </c>
      <c r="D184" s="206" t="s">
        <v>125</v>
      </c>
      <c r="E184" s="207" t="s">
        <v>255</v>
      </c>
      <c r="F184" s="208" t="s">
        <v>256</v>
      </c>
      <c r="G184" s="209" t="s">
        <v>257</v>
      </c>
      <c r="H184" s="210">
        <v>1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43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130</v>
      </c>
      <c r="AT184" s="217" t="s">
        <v>125</v>
      </c>
      <c r="AU184" s="217" t="s">
        <v>81</v>
      </c>
      <c r="AY184" s="18" t="s">
        <v>123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77</v>
      </c>
      <c r="BK184" s="218">
        <f>ROUND(I184*H184,2)</f>
        <v>0</v>
      </c>
      <c r="BL184" s="18" t="s">
        <v>130</v>
      </c>
      <c r="BM184" s="217" t="s">
        <v>258</v>
      </c>
    </row>
    <row r="185" s="12" customFormat="1" ht="22.8" customHeight="1">
      <c r="A185" s="12"/>
      <c r="B185" s="189"/>
      <c r="C185" s="190"/>
      <c r="D185" s="191" t="s">
        <v>71</v>
      </c>
      <c r="E185" s="203" t="s">
        <v>259</v>
      </c>
      <c r="F185" s="203" t="s">
        <v>260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SUM(P186:P196)</f>
        <v>0</v>
      </c>
      <c r="Q185" s="197"/>
      <c r="R185" s="198">
        <f>SUM(R186:R196)</f>
        <v>0</v>
      </c>
      <c r="S185" s="197"/>
      <c r="T185" s="199">
        <f>SUM(T186:T196)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77</v>
      </c>
      <c r="AT185" s="201" t="s">
        <v>71</v>
      </c>
      <c r="AU185" s="201" t="s">
        <v>77</v>
      </c>
      <c r="AY185" s="200" t="s">
        <v>123</v>
      </c>
      <c r="BK185" s="202">
        <f>SUM(BK186:BK196)</f>
        <v>0</v>
      </c>
    </row>
    <row r="186" s="2" customFormat="1" ht="24.15" customHeight="1">
      <c r="A186" s="39"/>
      <c r="B186" s="40"/>
      <c r="C186" s="205" t="s">
        <v>261</v>
      </c>
      <c r="D186" s="205" t="s">
        <v>125</v>
      </c>
      <c r="E186" s="207" t="s">
        <v>262</v>
      </c>
      <c r="F186" s="208" t="s">
        <v>263</v>
      </c>
      <c r="G186" s="209" t="s">
        <v>138</v>
      </c>
      <c r="H186" s="210">
        <v>13.428000000000001</v>
      </c>
      <c r="I186" s="211"/>
      <c r="J186" s="212">
        <f>ROUND(I186*H186,2)</f>
        <v>0</v>
      </c>
      <c r="K186" s="208" t="s">
        <v>129</v>
      </c>
      <c r="L186" s="45"/>
      <c r="M186" s="213" t="s">
        <v>19</v>
      </c>
      <c r="N186" s="214" t="s">
        <v>43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130</v>
      </c>
      <c r="AT186" s="217" t="s">
        <v>125</v>
      </c>
      <c r="AU186" s="217" t="s">
        <v>81</v>
      </c>
      <c r="AY186" s="18" t="s">
        <v>123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77</v>
      </c>
      <c r="BK186" s="218">
        <f>ROUND(I186*H186,2)</f>
        <v>0</v>
      </c>
      <c r="BL186" s="18" t="s">
        <v>130</v>
      </c>
      <c r="BM186" s="217" t="s">
        <v>264</v>
      </c>
    </row>
    <row r="187" s="2" customFormat="1">
      <c r="A187" s="39"/>
      <c r="B187" s="40"/>
      <c r="C187" s="41"/>
      <c r="D187" s="219" t="s">
        <v>132</v>
      </c>
      <c r="E187" s="41"/>
      <c r="F187" s="220" t="s">
        <v>265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132</v>
      </c>
      <c r="AU187" s="18" t="s">
        <v>81</v>
      </c>
    </row>
    <row r="188" s="2" customFormat="1" ht="21.75" customHeight="1">
      <c r="A188" s="39"/>
      <c r="B188" s="40"/>
      <c r="C188" s="205" t="s">
        <v>7</v>
      </c>
      <c r="D188" s="205" t="s">
        <v>125</v>
      </c>
      <c r="E188" s="207" t="s">
        <v>266</v>
      </c>
      <c r="F188" s="208" t="s">
        <v>267</v>
      </c>
      <c r="G188" s="209" t="s">
        <v>138</v>
      </c>
      <c r="H188" s="210">
        <v>13.428000000000001</v>
      </c>
      <c r="I188" s="211"/>
      <c r="J188" s="212">
        <f>ROUND(I188*H188,2)</f>
        <v>0</v>
      </c>
      <c r="K188" s="208" t="s">
        <v>129</v>
      </c>
      <c r="L188" s="45"/>
      <c r="M188" s="213" t="s">
        <v>19</v>
      </c>
      <c r="N188" s="214" t="s">
        <v>43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130</v>
      </c>
      <c r="AT188" s="217" t="s">
        <v>125</v>
      </c>
      <c r="AU188" s="217" t="s">
        <v>81</v>
      </c>
      <c r="AY188" s="18" t="s">
        <v>123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77</v>
      </c>
      <c r="BK188" s="218">
        <f>ROUND(I188*H188,2)</f>
        <v>0</v>
      </c>
      <c r="BL188" s="18" t="s">
        <v>130</v>
      </c>
      <c r="BM188" s="217" t="s">
        <v>268</v>
      </c>
    </row>
    <row r="189" s="2" customFormat="1">
      <c r="A189" s="39"/>
      <c r="B189" s="40"/>
      <c r="C189" s="41"/>
      <c r="D189" s="219" t="s">
        <v>132</v>
      </c>
      <c r="E189" s="41"/>
      <c r="F189" s="220" t="s">
        <v>269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132</v>
      </c>
      <c r="AU189" s="18" t="s">
        <v>81</v>
      </c>
    </row>
    <row r="190" s="2" customFormat="1" ht="24.15" customHeight="1">
      <c r="A190" s="39"/>
      <c r="B190" s="40"/>
      <c r="C190" s="205" t="s">
        <v>270</v>
      </c>
      <c r="D190" s="205" t="s">
        <v>125</v>
      </c>
      <c r="E190" s="207" t="s">
        <v>271</v>
      </c>
      <c r="F190" s="208" t="s">
        <v>272</v>
      </c>
      <c r="G190" s="209" t="s">
        <v>138</v>
      </c>
      <c r="H190" s="210">
        <v>13.428000000000001</v>
      </c>
      <c r="I190" s="211"/>
      <c r="J190" s="212">
        <f>ROUND(I190*H190,2)</f>
        <v>0</v>
      </c>
      <c r="K190" s="208" t="s">
        <v>129</v>
      </c>
      <c r="L190" s="45"/>
      <c r="M190" s="213" t="s">
        <v>19</v>
      </c>
      <c r="N190" s="214" t="s">
        <v>43</v>
      </c>
      <c r="O190" s="85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130</v>
      </c>
      <c r="AT190" s="217" t="s">
        <v>125</v>
      </c>
      <c r="AU190" s="217" t="s">
        <v>81</v>
      </c>
      <c r="AY190" s="18" t="s">
        <v>123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77</v>
      </c>
      <c r="BK190" s="218">
        <f>ROUND(I190*H190,2)</f>
        <v>0</v>
      </c>
      <c r="BL190" s="18" t="s">
        <v>130</v>
      </c>
      <c r="BM190" s="217" t="s">
        <v>273</v>
      </c>
    </row>
    <row r="191" s="2" customFormat="1">
      <c r="A191" s="39"/>
      <c r="B191" s="40"/>
      <c r="C191" s="41"/>
      <c r="D191" s="219" t="s">
        <v>132</v>
      </c>
      <c r="E191" s="41"/>
      <c r="F191" s="220" t="s">
        <v>274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132</v>
      </c>
      <c r="AU191" s="18" t="s">
        <v>81</v>
      </c>
    </row>
    <row r="192" s="2" customFormat="1" ht="24.15" customHeight="1">
      <c r="A192" s="39"/>
      <c r="B192" s="40"/>
      <c r="C192" s="205" t="s">
        <v>275</v>
      </c>
      <c r="D192" s="205" t="s">
        <v>125</v>
      </c>
      <c r="E192" s="207" t="s">
        <v>276</v>
      </c>
      <c r="F192" s="208" t="s">
        <v>277</v>
      </c>
      <c r="G192" s="209" t="s">
        <v>138</v>
      </c>
      <c r="H192" s="210">
        <v>2.5</v>
      </c>
      <c r="I192" s="211"/>
      <c r="J192" s="212">
        <f>ROUND(I192*H192,2)</f>
        <v>0</v>
      </c>
      <c r="K192" s="208" t="s">
        <v>129</v>
      </c>
      <c r="L192" s="45"/>
      <c r="M192" s="213" t="s">
        <v>19</v>
      </c>
      <c r="N192" s="214" t="s">
        <v>43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130</v>
      </c>
      <c r="AT192" s="217" t="s">
        <v>125</v>
      </c>
      <c r="AU192" s="217" t="s">
        <v>81</v>
      </c>
      <c r="AY192" s="18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77</v>
      </c>
      <c r="BK192" s="218">
        <f>ROUND(I192*H192,2)</f>
        <v>0</v>
      </c>
      <c r="BL192" s="18" t="s">
        <v>130</v>
      </c>
      <c r="BM192" s="217" t="s">
        <v>278</v>
      </c>
    </row>
    <row r="193" s="2" customFormat="1">
      <c r="A193" s="39"/>
      <c r="B193" s="40"/>
      <c r="C193" s="41"/>
      <c r="D193" s="219" t="s">
        <v>132</v>
      </c>
      <c r="E193" s="41"/>
      <c r="F193" s="220" t="s">
        <v>279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132</v>
      </c>
      <c r="AU193" s="18" t="s">
        <v>81</v>
      </c>
    </row>
    <row r="194" s="2" customFormat="1" ht="24.15" customHeight="1">
      <c r="A194" s="39"/>
      <c r="B194" s="40"/>
      <c r="C194" s="205" t="s">
        <v>280</v>
      </c>
      <c r="D194" s="205" t="s">
        <v>125</v>
      </c>
      <c r="E194" s="207" t="s">
        <v>281</v>
      </c>
      <c r="F194" s="208" t="s">
        <v>282</v>
      </c>
      <c r="G194" s="209" t="s">
        <v>138</v>
      </c>
      <c r="H194" s="210">
        <v>10.928000000000001</v>
      </c>
      <c r="I194" s="211"/>
      <c r="J194" s="212">
        <f>ROUND(I194*H194,2)</f>
        <v>0</v>
      </c>
      <c r="K194" s="208" t="s">
        <v>129</v>
      </c>
      <c r="L194" s="45"/>
      <c r="M194" s="213" t="s">
        <v>19</v>
      </c>
      <c r="N194" s="214" t="s">
        <v>43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130</v>
      </c>
      <c r="AT194" s="217" t="s">
        <v>125</v>
      </c>
      <c r="AU194" s="217" t="s">
        <v>81</v>
      </c>
      <c r="AY194" s="18" t="s">
        <v>123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77</v>
      </c>
      <c r="BK194" s="218">
        <f>ROUND(I194*H194,2)</f>
        <v>0</v>
      </c>
      <c r="BL194" s="18" t="s">
        <v>130</v>
      </c>
      <c r="BM194" s="217" t="s">
        <v>283</v>
      </c>
    </row>
    <row r="195" s="2" customFormat="1">
      <c r="A195" s="39"/>
      <c r="B195" s="40"/>
      <c r="C195" s="41"/>
      <c r="D195" s="219" t="s">
        <v>132</v>
      </c>
      <c r="E195" s="41"/>
      <c r="F195" s="220" t="s">
        <v>284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132</v>
      </c>
      <c r="AU195" s="18" t="s">
        <v>81</v>
      </c>
    </row>
    <row r="196" s="13" customFormat="1">
      <c r="A196" s="13"/>
      <c r="B196" s="224"/>
      <c r="C196" s="225"/>
      <c r="D196" s="226" t="s">
        <v>134</v>
      </c>
      <c r="E196" s="227" t="s">
        <v>19</v>
      </c>
      <c r="F196" s="228" t="s">
        <v>285</v>
      </c>
      <c r="G196" s="225"/>
      <c r="H196" s="229">
        <v>10.928000000000001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134</v>
      </c>
      <c r="AU196" s="235" t="s">
        <v>81</v>
      </c>
      <c r="AV196" s="13" t="s">
        <v>81</v>
      </c>
      <c r="AW196" s="13" t="s">
        <v>33</v>
      </c>
      <c r="AX196" s="13" t="s">
        <v>77</v>
      </c>
      <c r="AY196" s="235" t="s">
        <v>123</v>
      </c>
    </row>
    <row r="197" s="12" customFormat="1" ht="22.8" customHeight="1">
      <c r="A197" s="12"/>
      <c r="B197" s="189"/>
      <c r="C197" s="190"/>
      <c r="D197" s="191" t="s">
        <v>71</v>
      </c>
      <c r="E197" s="203" t="s">
        <v>286</v>
      </c>
      <c r="F197" s="203" t="s">
        <v>287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SUM(P198:P199)</f>
        <v>0</v>
      </c>
      <c r="Q197" s="197"/>
      <c r="R197" s="198">
        <f>SUM(R198:R199)</f>
        <v>0</v>
      </c>
      <c r="S197" s="197"/>
      <c r="T197" s="19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77</v>
      </c>
      <c r="AT197" s="201" t="s">
        <v>71</v>
      </c>
      <c r="AU197" s="201" t="s">
        <v>77</v>
      </c>
      <c r="AY197" s="200" t="s">
        <v>123</v>
      </c>
      <c r="BK197" s="202">
        <f>SUM(BK198:BK199)</f>
        <v>0</v>
      </c>
    </row>
    <row r="198" s="2" customFormat="1" ht="33" customHeight="1">
      <c r="A198" s="39"/>
      <c r="B198" s="40"/>
      <c r="C198" s="205" t="s">
        <v>288</v>
      </c>
      <c r="D198" s="205" t="s">
        <v>125</v>
      </c>
      <c r="E198" s="207" t="s">
        <v>289</v>
      </c>
      <c r="F198" s="208" t="s">
        <v>290</v>
      </c>
      <c r="G198" s="209" t="s">
        <v>138</v>
      </c>
      <c r="H198" s="210">
        <v>2.4409999999999998</v>
      </c>
      <c r="I198" s="211"/>
      <c r="J198" s="212">
        <f>ROUND(I198*H198,2)</f>
        <v>0</v>
      </c>
      <c r="K198" s="208" t="s">
        <v>129</v>
      </c>
      <c r="L198" s="45"/>
      <c r="M198" s="213" t="s">
        <v>19</v>
      </c>
      <c r="N198" s="214" t="s">
        <v>43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130</v>
      </c>
      <c r="AT198" s="217" t="s">
        <v>125</v>
      </c>
      <c r="AU198" s="217" t="s">
        <v>81</v>
      </c>
      <c r="AY198" s="18" t="s">
        <v>123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77</v>
      </c>
      <c r="BK198" s="218">
        <f>ROUND(I198*H198,2)</f>
        <v>0</v>
      </c>
      <c r="BL198" s="18" t="s">
        <v>130</v>
      </c>
      <c r="BM198" s="217" t="s">
        <v>291</v>
      </c>
    </row>
    <row r="199" s="2" customFormat="1">
      <c r="A199" s="39"/>
      <c r="B199" s="40"/>
      <c r="C199" s="41"/>
      <c r="D199" s="219" t="s">
        <v>132</v>
      </c>
      <c r="E199" s="41"/>
      <c r="F199" s="220" t="s">
        <v>292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132</v>
      </c>
      <c r="AU199" s="18" t="s">
        <v>81</v>
      </c>
    </row>
    <row r="200" s="12" customFormat="1" ht="25.92" customHeight="1">
      <c r="A200" s="12"/>
      <c r="B200" s="189"/>
      <c r="C200" s="190"/>
      <c r="D200" s="191" t="s">
        <v>71</v>
      </c>
      <c r="E200" s="192" t="s">
        <v>293</v>
      </c>
      <c r="F200" s="192" t="s">
        <v>294</v>
      </c>
      <c r="G200" s="190"/>
      <c r="H200" s="190"/>
      <c r="I200" s="193"/>
      <c r="J200" s="194">
        <f>BK200</f>
        <v>0</v>
      </c>
      <c r="K200" s="190"/>
      <c r="L200" s="195"/>
      <c r="M200" s="196"/>
      <c r="N200" s="197"/>
      <c r="O200" s="197"/>
      <c r="P200" s="198">
        <f>P201+P206+P223+P234+P288+P312+P333</f>
        <v>0</v>
      </c>
      <c r="Q200" s="197"/>
      <c r="R200" s="198">
        <f>R201+R206+R223+R234+R288+R312+R333</f>
        <v>3.3146957600000002</v>
      </c>
      <c r="S200" s="197"/>
      <c r="T200" s="199">
        <f>T201+T206+T223+T234+T288+T312+T333</f>
        <v>2.0846179199999999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81</v>
      </c>
      <c r="AT200" s="201" t="s">
        <v>71</v>
      </c>
      <c r="AU200" s="201" t="s">
        <v>72</v>
      </c>
      <c r="AY200" s="200" t="s">
        <v>123</v>
      </c>
      <c r="BK200" s="202">
        <f>BK201+BK206+BK223+BK234+BK288+BK312+BK333</f>
        <v>0</v>
      </c>
    </row>
    <row r="201" s="12" customFormat="1" ht="22.8" customHeight="1">
      <c r="A201" s="12"/>
      <c r="B201" s="189"/>
      <c r="C201" s="190"/>
      <c r="D201" s="191" t="s">
        <v>71</v>
      </c>
      <c r="E201" s="203" t="s">
        <v>295</v>
      </c>
      <c r="F201" s="203" t="s">
        <v>296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SUM(P202:P205)</f>
        <v>0</v>
      </c>
      <c r="Q201" s="197"/>
      <c r="R201" s="198">
        <f>SUM(R202:R205)</f>
        <v>0</v>
      </c>
      <c r="S201" s="197"/>
      <c r="T201" s="199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81</v>
      </c>
      <c r="AT201" s="201" t="s">
        <v>71</v>
      </c>
      <c r="AU201" s="201" t="s">
        <v>77</v>
      </c>
      <c r="AY201" s="200" t="s">
        <v>123</v>
      </c>
      <c r="BK201" s="202">
        <f>SUM(BK202:BK205)</f>
        <v>0</v>
      </c>
    </row>
    <row r="202" s="2" customFormat="1" ht="21.75" customHeight="1">
      <c r="A202" s="39"/>
      <c r="B202" s="40"/>
      <c r="C202" s="205" t="s">
        <v>297</v>
      </c>
      <c r="D202" s="206" t="s">
        <v>125</v>
      </c>
      <c r="E202" s="207" t="s">
        <v>298</v>
      </c>
      <c r="F202" s="208" t="s">
        <v>299</v>
      </c>
      <c r="G202" s="209" t="s">
        <v>257</v>
      </c>
      <c r="H202" s="210">
        <v>1</v>
      </c>
      <c r="I202" s="211"/>
      <c r="J202" s="212">
        <f>ROUND(I202*H202,2)</f>
        <v>0</v>
      </c>
      <c r="K202" s="208" t="s">
        <v>19</v>
      </c>
      <c r="L202" s="45"/>
      <c r="M202" s="213" t="s">
        <v>19</v>
      </c>
      <c r="N202" s="214" t="s">
        <v>43</v>
      </c>
      <c r="O202" s="85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238</v>
      </c>
      <c r="AT202" s="217" t="s">
        <v>125</v>
      </c>
      <c r="AU202" s="217" t="s">
        <v>81</v>
      </c>
      <c r="AY202" s="18" t="s">
        <v>123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77</v>
      </c>
      <c r="BK202" s="218">
        <f>ROUND(I202*H202,2)</f>
        <v>0</v>
      </c>
      <c r="BL202" s="18" t="s">
        <v>238</v>
      </c>
      <c r="BM202" s="217" t="s">
        <v>300</v>
      </c>
    </row>
    <row r="203" s="13" customFormat="1">
      <c r="A203" s="13"/>
      <c r="B203" s="224"/>
      <c r="C203" s="225"/>
      <c r="D203" s="226" t="s">
        <v>134</v>
      </c>
      <c r="E203" s="227" t="s">
        <v>19</v>
      </c>
      <c r="F203" s="228" t="s">
        <v>77</v>
      </c>
      <c r="G203" s="225"/>
      <c r="H203" s="229">
        <v>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134</v>
      </c>
      <c r="AU203" s="235" t="s">
        <v>81</v>
      </c>
      <c r="AV203" s="13" t="s">
        <v>81</v>
      </c>
      <c r="AW203" s="13" t="s">
        <v>33</v>
      </c>
      <c r="AX203" s="13" t="s">
        <v>77</v>
      </c>
      <c r="AY203" s="235" t="s">
        <v>123</v>
      </c>
    </row>
    <row r="204" s="2" customFormat="1" ht="16.5" customHeight="1">
      <c r="A204" s="39"/>
      <c r="B204" s="40"/>
      <c r="C204" s="205" t="s">
        <v>301</v>
      </c>
      <c r="D204" s="206" t="s">
        <v>125</v>
      </c>
      <c r="E204" s="207" t="s">
        <v>302</v>
      </c>
      <c r="F204" s="208" t="s">
        <v>303</v>
      </c>
      <c r="G204" s="209" t="s">
        <v>257</v>
      </c>
      <c r="H204" s="210">
        <v>1</v>
      </c>
      <c r="I204" s="211"/>
      <c r="J204" s="212">
        <f>ROUND(I204*H204,2)</f>
        <v>0</v>
      </c>
      <c r="K204" s="208" t="s">
        <v>19</v>
      </c>
      <c r="L204" s="45"/>
      <c r="M204" s="213" t="s">
        <v>19</v>
      </c>
      <c r="N204" s="214" t="s">
        <v>43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238</v>
      </c>
      <c r="AT204" s="217" t="s">
        <v>125</v>
      </c>
      <c r="AU204" s="217" t="s">
        <v>81</v>
      </c>
      <c r="AY204" s="18" t="s">
        <v>123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77</v>
      </c>
      <c r="BK204" s="218">
        <f>ROUND(I204*H204,2)</f>
        <v>0</v>
      </c>
      <c r="BL204" s="18" t="s">
        <v>238</v>
      </c>
      <c r="BM204" s="217" t="s">
        <v>304</v>
      </c>
    </row>
    <row r="205" s="13" customFormat="1">
      <c r="A205" s="13"/>
      <c r="B205" s="224"/>
      <c r="C205" s="225"/>
      <c r="D205" s="226" t="s">
        <v>134</v>
      </c>
      <c r="E205" s="227" t="s">
        <v>19</v>
      </c>
      <c r="F205" s="228" t="s">
        <v>77</v>
      </c>
      <c r="G205" s="225"/>
      <c r="H205" s="229">
        <v>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134</v>
      </c>
      <c r="AU205" s="235" t="s">
        <v>81</v>
      </c>
      <c r="AV205" s="13" t="s">
        <v>81</v>
      </c>
      <c r="AW205" s="13" t="s">
        <v>33</v>
      </c>
      <c r="AX205" s="13" t="s">
        <v>77</v>
      </c>
      <c r="AY205" s="235" t="s">
        <v>123</v>
      </c>
    </row>
    <row r="206" s="12" customFormat="1" ht="22.8" customHeight="1">
      <c r="A206" s="12"/>
      <c r="B206" s="189"/>
      <c r="C206" s="190"/>
      <c r="D206" s="191" t="s">
        <v>71</v>
      </c>
      <c r="E206" s="203" t="s">
        <v>305</v>
      </c>
      <c r="F206" s="203" t="s">
        <v>306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SUM(P207:P222)</f>
        <v>0</v>
      </c>
      <c r="Q206" s="197"/>
      <c r="R206" s="198">
        <f>SUM(R207:R222)</f>
        <v>1.5769640700000003</v>
      </c>
      <c r="S206" s="197"/>
      <c r="T206" s="199">
        <f>SUM(T207:T222)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81</v>
      </c>
      <c r="AT206" s="201" t="s">
        <v>71</v>
      </c>
      <c r="AU206" s="201" t="s">
        <v>77</v>
      </c>
      <c r="AY206" s="200" t="s">
        <v>123</v>
      </c>
      <c r="BK206" s="202">
        <f>SUM(BK207:BK222)</f>
        <v>0</v>
      </c>
    </row>
    <row r="207" s="2" customFormat="1" ht="33" customHeight="1">
      <c r="A207" s="39"/>
      <c r="B207" s="40"/>
      <c r="C207" s="205" t="s">
        <v>307</v>
      </c>
      <c r="D207" s="206" t="s">
        <v>125</v>
      </c>
      <c r="E207" s="207" t="s">
        <v>308</v>
      </c>
      <c r="F207" s="208" t="s">
        <v>309</v>
      </c>
      <c r="G207" s="209" t="s">
        <v>146</v>
      </c>
      <c r="H207" s="210">
        <v>57.340000000000003</v>
      </c>
      <c r="I207" s="211"/>
      <c r="J207" s="212">
        <f>ROUND(I207*H207,2)</f>
        <v>0</v>
      </c>
      <c r="K207" s="208" t="s">
        <v>129</v>
      </c>
      <c r="L207" s="45"/>
      <c r="M207" s="213" t="s">
        <v>19</v>
      </c>
      <c r="N207" s="214" t="s">
        <v>43</v>
      </c>
      <c r="O207" s="85"/>
      <c r="P207" s="215">
        <f>O207*H207</f>
        <v>0</v>
      </c>
      <c r="Q207" s="215">
        <v>0.022450000000000001</v>
      </c>
      <c r="R207" s="215">
        <f>Q207*H207</f>
        <v>1.2872830000000002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238</v>
      </c>
      <c r="AT207" s="217" t="s">
        <v>125</v>
      </c>
      <c r="AU207" s="217" t="s">
        <v>81</v>
      </c>
      <c r="AY207" s="18" t="s">
        <v>123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77</v>
      </c>
      <c r="BK207" s="218">
        <f>ROUND(I207*H207,2)</f>
        <v>0</v>
      </c>
      <c r="BL207" s="18" t="s">
        <v>238</v>
      </c>
      <c r="BM207" s="217" t="s">
        <v>310</v>
      </c>
    </row>
    <row r="208" s="2" customFormat="1">
      <c r="A208" s="39"/>
      <c r="B208" s="40"/>
      <c r="C208" s="41"/>
      <c r="D208" s="219" t="s">
        <v>132</v>
      </c>
      <c r="E208" s="41"/>
      <c r="F208" s="220" t="s">
        <v>311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132</v>
      </c>
      <c r="AU208" s="18" t="s">
        <v>81</v>
      </c>
    </row>
    <row r="209" s="13" customFormat="1">
      <c r="A209" s="13"/>
      <c r="B209" s="224"/>
      <c r="C209" s="225"/>
      <c r="D209" s="226" t="s">
        <v>134</v>
      </c>
      <c r="E209" s="227" t="s">
        <v>19</v>
      </c>
      <c r="F209" s="228" t="s">
        <v>312</v>
      </c>
      <c r="G209" s="225"/>
      <c r="H209" s="229">
        <v>57.340000000000003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134</v>
      </c>
      <c r="AU209" s="235" t="s">
        <v>81</v>
      </c>
      <c r="AV209" s="13" t="s">
        <v>81</v>
      </c>
      <c r="AW209" s="13" t="s">
        <v>33</v>
      </c>
      <c r="AX209" s="13" t="s">
        <v>77</v>
      </c>
      <c r="AY209" s="235" t="s">
        <v>123</v>
      </c>
    </row>
    <row r="210" s="2" customFormat="1" ht="24.15" customHeight="1">
      <c r="A210" s="39"/>
      <c r="B210" s="40"/>
      <c r="C210" s="205" t="s">
        <v>313</v>
      </c>
      <c r="D210" s="206" t="s">
        <v>125</v>
      </c>
      <c r="E210" s="207" t="s">
        <v>314</v>
      </c>
      <c r="F210" s="208" t="s">
        <v>315</v>
      </c>
      <c r="G210" s="209" t="s">
        <v>146</v>
      </c>
      <c r="H210" s="210">
        <v>10.919000000000001</v>
      </c>
      <c r="I210" s="211"/>
      <c r="J210" s="212">
        <f>ROUND(I210*H210,2)</f>
        <v>0</v>
      </c>
      <c r="K210" s="208" t="s">
        <v>129</v>
      </c>
      <c r="L210" s="45"/>
      <c r="M210" s="213" t="s">
        <v>19</v>
      </c>
      <c r="N210" s="214" t="s">
        <v>43</v>
      </c>
      <c r="O210" s="85"/>
      <c r="P210" s="215">
        <f>O210*H210</f>
        <v>0</v>
      </c>
      <c r="Q210" s="215">
        <v>0.026530000000000001</v>
      </c>
      <c r="R210" s="215">
        <f>Q210*H210</f>
        <v>0.28968107000000004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238</v>
      </c>
      <c r="AT210" s="217" t="s">
        <v>125</v>
      </c>
      <c r="AU210" s="217" t="s">
        <v>81</v>
      </c>
      <c r="AY210" s="18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77</v>
      </c>
      <c r="BK210" s="218">
        <f>ROUND(I210*H210,2)</f>
        <v>0</v>
      </c>
      <c r="BL210" s="18" t="s">
        <v>238</v>
      </c>
      <c r="BM210" s="217" t="s">
        <v>316</v>
      </c>
    </row>
    <row r="211" s="2" customFormat="1">
      <c r="A211" s="39"/>
      <c r="B211" s="40"/>
      <c r="C211" s="41"/>
      <c r="D211" s="219" t="s">
        <v>132</v>
      </c>
      <c r="E211" s="41"/>
      <c r="F211" s="220" t="s">
        <v>317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132</v>
      </c>
      <c r="AU211" s="18" t="s">
        <v>81</v>
      </c>
    </row>
    <row r="212" s="14" customFormat="1">
      <c r="A212" s="14"/>
      <c r="B212" s="236"/>
      <c r="C212" s="237"/>
      <c r="D212" s="226" t="s">
        <v>134</v>
      </c>
      <c r="E212" s="238" t="s">
        <v>19</v>
      </c>
      <c r="F212" s="239" t="s">
        <v>318</v>
      </c>
      <c r="G212" s="237"/>
      <c r="H212" s="238" t="s">
        <v>19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134</v>
      </c>
      <c r="AU212" s="245" t="s">
        <v>81</v>
      </c>
      <c r="AV212" s="14" t="s">
        <v>77</v>
      </c>
      <c r="AW212" s="14" t="s">
        <v>33</v>
      </c>
      <c r="AX212" s="14" t="s">
        <v>72</v>
      </c>
      <c r="AY212" s="245" t="s">
        <v>123</v>
      </c>
    </row>
    <row r="213" s="13" customFormat="1">
      <c r="A213" s="13"/>
      <c r="B213" s="224"/>
      <c r="C213" s="225"/>
      <c r="D213" s="226" t="s">
        <v>134</v>
      </c>
      <c r="E213" s="227" t="s">
        <v>19</v>
      </c>
      <c r="F213" s="228" t="s">
        <v>319</v>
      </c>
      <c r="G213" s="225"/>
      <c r="H213" s="229">
        <v>2.1349999999999998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134</v>
      </c>
      <c r="AU213" s="235" t="s">
        <v>81</v>
      </c>
      <c r="AV213" s="13" t="s">
        <v>81</v>
      </c>
      <c r="AW213" s="13" t="s">
        <v>33</v>
      </c>
      <c r="AX213" s="13" t="s">
        <v>72</v>
      </c>
      <c r="AY213" s="235" t="s">
        <v>123</v>
      </c>
    </row>
    <row r="214" s="13" customFormat="1">
      <c r="A214" s="13"/>
      <c r="B214" s="224"/>
      <c r="C214" s="225"/>
      <c r="D214" s="226" t="s">
        <v>134</v>
      </c>
      <c r="E214" s="227" t="s">
        <v>19</v>
      </c>
      <c r="F214" s="228" t="s">
        <v>320</v>
      </c>
      <c r="G214" s="225"/>
      <c r="H214" s="229">
        <v>3.6600000000000001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134</v>
      </c>
      <c r="AU214" s="235" t="s">
        <v>81</v>
      </c>
      <c r="AV214" s="13" t="s">
        <v>81</v>
      </c>
      <c r="AW214" s="13" t="s">
        <v>33</v>
      </c>
      <c r="AX214" s="13" t="s">
        <v>72</v>
      </c>
      <c r="AY214" s="235" t="s">
        <v>123</v>
      </c>
    </row>
    <row r="215" s="13" customFormat="1">
      <c r="A215" s="13"/>
      <c r="B215" s="224"/>
      <c r="C215" s="225"/>
      <c r="D215" s="226" t="s">
        <v>134</v>
      </c>
      <c r="E215" s="227" t="s">
        <v>19</v>
      </c>
      <c r="F215" s="228" t="s">
        <v>321</v>
      </c>
      <c r="G215" s="225"/>
      <c r="H215" s="229">
        <v>5.1239999999999997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134</v>
      </c>
      <c r="AU215" s="235" t="s">
        <v>81</v>
      </c>
      <c r="AV215" s="13" t="s">
        <v>81</v>
      </c>
      <c r="AW215" s="13" t="s">
        <v>33</v>
      </c>
      <c r="AX215" s="13" t="s">
        <v>72</v>
      </c>
      <c r="AY215" s="235" t="s">
        <v>123</v>
      </c>
    </row>
    <row r="216" s="15" customFormat="1">
      <c r="A216" s="15"/>
      <c r="B216" s="246"/>
      <c r="C216" s="247"/>
      <c r="D216" s="226" t="s">
        <v>134</v>
      </c>
      <c r="E216" s="248" t="s">
        <v>19</v>
      </c>
      <c r="F216" s="249" t="s">
        <v>143</v>
      </c>
      <c r="G216" s="247"/>
      <c r="H216" s="250">
        <v>10.919000000000001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134</v>
      </c>
      <c r="AU216" s="256" t="s">
        <v>81</v>
      </c>
      <c r="AV216" s="15" t="s">
        <v>130</v>
      </c>
      <c r="AW216" s="15" t="s">
        <v>33</v>
      </c>
      <c r="AX216" s="15" t="s">
        <v>77</v>
      </c>
      <c r="AY216" s="256" t="s">
        <v>123</v>
      </c>
    </row>
    <row r="217" s="2" customFormat="1" ht="16.5" customHeight="1">
      <c r="A217" s="39"/>
      <c r="B217" s="40"/>
      <c r="C217" s="205" t="s">
        <v>322</v>
      </c>
      <c r="D217" s="206" t="s">
        <v>125</v>
      </c>
      <c r="E217" s="207" t="s">
        <v>323</v>
      </c>
      <c r="F217" s="208" t="s">
        <v>324</v>
      </c>
      <c r="G217" s="209" t="s">
        <v>325</v>
      </c>
      <c r="H217" s="210">
        <v>28</v>
      </c>
      <c r="I217" s="211"/>
      <c r="J217" s="212">
        <f>ROUND(I217*H217,2)</f>
        <v>0</v>
      </c>
      <c r="K217" s="208" t="s">
        <v>19</v>
      </c>
      <c r="L217" s="45"/>
      <c r="M217" s="213" t="s">
        <v>19</v>
      </c>
      <c r="N217" s="214" t="s">
        <v>43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238</v>
      </c>
      <c r="AT217" s="217" t="s">
        <v>125</v>
      </c>
      <c r="AU217" s="217" t="s">
        <v>81</v>
      </c>
      <c r="AY217" s="18" t="s">
        <v>123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77</v>
      </c>
      <c r="BK217" s="218">
        <f>ROUND(I217*H217,2)</f>
        <v>0</v>
      </c>
      <c r="BL217" s="18" t="s">
        <v>238</v>
      </c>
      <c r="BM217" s="217" t="s">
        <v>326</v>
      </c>
    </row>
    <row r="218" s="13" customFormat="1">
      <c r="A218" s="13"/>
      <c r="B218" s="224"/>
      <c r="C218" s="225"/>
      <c r="D218" s="226" t="s">
        <v>134</v>
      </c>
      <c r="E218" s="227" t="s">
        <v>19</v>
      </c>
      <c r="F218" s="228" t="s">
        <v>307</v>
      </c>
      <c r="G218" s="225"/>
      <c r="H218" s="229">
        <v>28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134</v>
      </c>
      <c r="AU218" s="235" t="s">
        <v>81</v>
      </c>
      <c r="AV218" s="13" t="s">
        <v>81</v>
      </c>
      <c r="AW218" s="13" t="s">
        <v>33</v>
      </c>
      <c r="AX218" s="13" t="s">
        <v>77</v>
      </c>
      <c r="AY218" s="235" t="s">
        <v>123</v>
      </c>
    </row>
    <row r="219" s="2" customFormat="1" ht="37.8" customHeight="1">
      <c r="A219" s="39"/>
      <c r="B219" s="40"/>
      <c r="C219" s="205" t="s">
        <v>327</v>
      </c>
      <c r="D219" s="205" t="s">
        <v>125</v>
      </c>
      <c r="E219" s="207" t="s">
        <v>328</v>
      </c>
      <c r="F219" s="208" t="s">
        <v>329</v>
      </c>
      <c r="G219" s="209" t="s">
        <v>138</v>
      </c>
      <c r="H219" s="210">
        <v>1.577</v>
      </c>
      <c r="I219" s="211"/>
      <c r="J219" s="212">
        <f>ROUND(I219*H219,2)</f>
        <v>0</v>
      </c>
      <c r="K219" s="208" t="s">
        <v>129</v>
      </c>
      <c r="L219" s="45"/>
      <c r="M219" s="213" t="s">
        <v>19</v>
      </c>
      <c r="N219" s="214" t="s">
        <v>43</v>
      </c>
      <c r="O219" s="85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238</v>
      </c>
      <c r="AT219" s="217" t="s">
        <v>125</v>
      </c>
      <c r="AU219" s="217" t="s">
        <v>81</v>
      </c>
      <c r="AY219" s="18" t="s">
        <v>123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77</v>
      </c>
      <c r="BK219" s="218">
        <f>ROUND(I219*H219,2)</f>
        <v>0</v>
      </c>
      <c r="BL219" s="18" t="s">
        <v>238</v>
      </c>
      <c r="BM219" s="217" t="s">
        <v>330</v>
      </c>
    </row>
    <row r="220" s="2" customFormat="1">
      <c r="A220" s="39"/>
      <c r="B220" s="40"/>
      <c r="C220" s="41"/>
      <c r="D220" s="219" t="s">
        <v>132</v>
      </c>
      <c r="E220" s="41"/>
      <c r="F220" s="220" t="s">
        <v>331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132</v>
      </c>
      <c r="AU220" s="18" t="s">
        <v>81</v>
      </c>
    </row>
    <row r="221" s="2" customFormat="1" ht="33" customHeight="1">
      <c r="A221" s="39"/>
      <c r="B221" s="40"/>
      <c r="C221" s="205" t="s">
        <v>332</v>
      </c>
      <c r="D221" s="205" t="s">
        <v>125</v>
      </c>
      <c r="E221" s="207" t="s">
        <v>333</v>
      </c>
      <c r="F221" s="208" t="s">
        <v>334</v>
      </c>
      <c r="G221" s="209" t="s">
        <v>138</v>
      </c>
      <c r="H221" s="210">
        <v>1.577</v>
      </c>
      <c r="I221" s="211"/>
      <c r="J221" s="212">
        <f>ROUND(I221*H221,2)</f>
        <v>0</v>
      </c>
      <c r="K221" s="208" t="s">
        <v>129</v>
      </c>
      <c r="L221" s="45"/>
      <c r="M221" s="213" t="s">
        <v>19</v>
      </c>
      <c r="N221" s="214" t="s">
        <v>43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238</v>
      </c>
      <c r="AT221" s="217" t="s">
        <v>125</v>
      </c>
      <c r="AU221" s="217" t="s">
        <v>81</v>
      </c>
      <c r="AY221" s="18" t="s">
        <v>123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77</v>
      </c>
      <c r="BK221" s="218">
        <f>ROUND(I221*H221,2)</f>
        <v>0</v>
      </c>
      <c r="BL221" s="18" t="s">
        <v>238</v>
      </c>
      <c r="BM221" s="217" t="s">
        <v>335</v>
      </c>
    </row>
    <row r="222" s="2" customFormat="1">
      <c r="A222" s="39"/>
      <c r="B222" s="40"/>
      <c r="C222" s="41"/>
      <c r="D222" s="219" t="s">
        <v>132</v>
      </c>
      <c r="E222" s="41"/>
      <c r="F222" s="220" t="s">
        <v>336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81</v>
      </c>
    </row>
    <row r="223" s="12" customFormat="1" ht="22.8" customHeight="1">
      <c r="A223" s="12"/>
      <c r="B223" s="189"/>
      <c r="C223" s="190"/>
      <c r="D223" s="191" t="s">
        <v>71</v>
      </c>
      <c r="E223" s="203" t="s">
        <v>337</v>
      </c>
      <c r="F223" s="203" t="s">
        <v>338</v>
      </c>
      <c r="G223" s="190"/>
      <c r="H223" s="190"/>
      <c r="I223" s="193"/>
      <c r="J223" s="204">
        <f>BK223</f>
        <v>0</v>
      </c>
      <c r="K223" s="190"/>
      <c r="L223" s="195"/>
      <c r="M223" s="196"/>
      <c r="N223" s="197"/>
      <c r="O223" s="197"/>
      <c r="P223" s="198">
        <f>SUM(P224:P233)</f>
        <v>0</v>
      </c>
      <c r="Q223" s="197"/>
      <c r="R223" s="198">
        <f>SUM(R224:R233)</f>
        <v>0</v>
      </c>
      <c r="S223" s="197"/>
      <c r="T223" s="199">
        <f>SUM(T224:T233)</f>
        <v>0.80288000000000015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0" t="s">
        <v>81</v>
      </c>
      <c r="AT223" s="201" t="s">
        <v>71</v>
      </c>
      <c r="AU223" s="201" t="s">
        <v>77</v>
      </c>
      <c r="AY223" s="200" t="s">
        <v>123</v>
      </c>
      <c r="BK223" s="202">
        <f>SUM(BK224:BK233)</f>
        <v>0</v>
      </c>
    </row>
    <row r="224" s="2" customFormat="1" ht="21.75" customHeight="1">
      <c r="A224" s="39"/>
      <c r="B224" s="40"/>
      <c r="C224" s="205" t="s">
        <v>339</v>
      </c>
      <c r="D224" s="206" t="s">
        <v>125</v>
      </c>
      <c r="E224" s="207" t="s">
        <v>340</v>
      </c>
      <c r="F224" s="208" t="s">
        <v>341</v>
      </c>
      <c r="G224" s="209" t="s">
        <v>325</v>
      </c>
      <c r="H224" s="210">
        <v>1</v>
      </c>
      <c r="I224" s="211"/>
      <c r="J224" s="212">
        <f>ROUND(I224*H224,2)</f>
        <v>0</v>
      </c>
      <c r="K224" s="208" t="s">
        <v>19</v>
      </c>
      <c r="L224" s="45"/>
      <c r="M224" s="213" t="s">
        <v>19</v>
      </c>
      <c r="N224" s="214" t="s">
        <v>43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0.11248</v>
      </c>
      <c r="T224" s="216">
        <f>S224*H224</f>
        <v>0.11248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238</v>
      </c>
      <c r="AT224" s="217" t="s">
        <v>125</v>
      </c>
      <c r="AU224" s="217" t="s">
        <v>81</v>
      </c>
      <c r="AY224" s="18" t="s">
        <v>123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77</v>
      </c>
      <c r="BK224" s="218">
        <f>ROUND(I224*H224,2)</f>
        <v>0</v>
      </c>
      <c r="BL224" s="18" t="s">
        <v>238</v>
      </c>
      <c r="BM224" s="217" t="s">
        <v>342</v>
      </c>
    </row>
    <row r="225" s="2" customFormat="1" ht="24.15" customHeight="1">
      <c r="A225" s="39"/>
      <c r="B225" s="40"/>
      <c r="C225" s="205" t="s">
        <v>343</v>
      </c>
      <c r="D225" s="206" t="s">
        <v>125</v>
      </c>
      <c r="E225" s="207" t="s">
        <v>344</v>
      </c>
      <c r="F225" s="208" t="s">
        <v>345</v>
      </c>
      <c r="G225" s="209" t="s">
        <v>325</v>
      </c>
      <c r="H225" s="210">
        <v>1</v>
      </c>
      <c r="I225" s="211"/>
      <c r="J225" s="212">
        <f>ROUND(I225*H225,2)</f>
        <v>0</v>
      </c>
      <c r="K225" s="208" t="s">
        <v>19</v>
      </c>
      <c r="L225" s="45"/>
      <c r="M225" s="213" t="s">
        <v>19</v>
      </c>
      <c r="N225" s="214" t="s">
        <v>43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0.11248</v>
      </c>
      <c r="T225" s="216">
        <f>S225*H225</f>
        <v>0.11248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238</v>
      </c>
      <c r="AT225" s="217" t="s">
        <v>125</v>
      </c>
      <c r="AU225" s="217" t="s">
        <v>81</v>
      </c>
      <c r="AY225" s="18" t="s">
        <v>123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77</v>
      </c>
      <c r="BK225" s="218">
        <f>ROUND(I225*H225,2)</f>
        <v>0</v>
      </c>
      <c r="BL225" s="18" t="s">
        <v>238</v>
      </c>
      <c r="BM225" s="217" t="s">
        <v>346</v>
      </c>
    </row>
    <row r="226" s="2" customFormat="1" ht="24.15" customHeight="1">
      <c r="A226" s="39"/>
      <c r="B226" s="40"/>
      <c r="C226" s="205" t="s">
        <v>347</v>
      </c>
      <c r="D226" s="206" t="s">
        <v>125</v>
      </c>
      <c r="E226" s="207" t="s">
        <v>348</v>
      </c>
      <c r="F226" s="208" t="s">
        <v>349</v>
      </c>
      <c r="G226" s="209" t="s">
        <v>325</v>
      </c>
      <c r="H226" s="210">
        <v>3</v>
      </c>
      <c r="I226" s="211"/>
      <c r="J226" s="212">
        <f>ROUND(I226*H226,2)</f>
        <v>0</v>
      </c>
      <c r="K226" s="208" t="s">
        <v>19</v>
      </c>
      <c r="L226" s="45"/>
      <c r="M226" s="213" t="s">
        <v>19</v>
      </c>
      <c r="N226" s="214" t="s">
        <v>43</v>
      </c>
      <c r="O226" s="85"/>
      <c r="P226" s="215">
        <f>O226*H226</f>
        <v>0</v>
      </c>
      <c r="Q226" s="215">
        <v>0</v>
      </c>
      <c r="R226" s="215">
        <f>Q226*H226</f>
        <v>0</v>
      </c>
      <c r="S226" s="215">
        <v>0.11248</v>
      </c>
      <c r="T226" s="216">
        <f>S226*H226</f>
        <v>0.33743999999999996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238</v>
      </c>
      <c r="AT226" s="217" t="s">
        <v>125</v>
      </c>
      <c r="AU226" s="217" t="s">
        <v>81</v>
      </c>
      <c r="AY226" s="18" t="s">
        <v>123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77</v>
      </c>
      <c r="BK226" s="218">
        <f>ROUND(I226*H226,2)</f>
        <v>0</v>
      </c>
      <c r="BL226" s="18" t="s">
        <v>238</v>
      </c>
      <c r="BM226" s="217" t="s">
        <v>350</v>
      </c>
    </row>
    <row r="227" s="2" customFormat="1" ht="24.15" customHeight="1">
      <c r="A227" s="39"/>
      <c r="B227" s="40"/>
      <c r="C227" s="205" t="s">
        <v>351</v>
      </c>
      <c r="D227" s="206" t="s">
        <v>125</v>
      </c>
      <c r="E227" s="207" t="s">
        <v>352</v>
      </c>
      <c r="F227" s="208" t="s">
        <v>353</v>
      </c>
      <c r="G227" s="209" t="s">
        <v>325</v>
      </c>
      <c r="H227" s="210">
        <v>1</v>
      </c>
      <c r="I227" s="211"/>
      <c r="J227" s="212">
        <f>ROUND(I227*H227,2)</f>
        <v>0</v>
      </c>
      <c r="K227" s="208" t="s">
        <v>19</v>
      </c>
      <c r="L227" s="45"/>
      <c r="M227" s="213" t="s">
        <v>19</v>
      </c>
      <c r="N227" s="214" t="s">
        <v>43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0.11248</v>
      </c>
      <c r="T227" s="216">
        <f>S227*H227</f>
        <v>0.11248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238</v>
      </c>
      <c r="AT227" s="217" t="s">
        <v>125</v>
      </c>
      <c r="AU227" s="217" t="s">
        <v>81</v>
      </c>
      <c r="AY227" s="18" t="s">
        <v>123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77</v>
      </c>
      <c r="BK227" s="218">
        <f>ROUND(I227*H227,2)</f>
        <v>0</v>
      </c>
      <c r="BL227" s="18" t="s">
        <v>238</v>
      </c>
      <c r="BM227" s="217" t="s">
        <v>354</v>
      </c>
    </row>
    <row r="228" s="2" customFormat="1" ht="16.5" customHeight="1">
      <c r="A228" s="39"/>
      <c r="B228" s="40"/>
      <c r="C228" s="205" t="s">
        <v>355</v>
      </c>
      <c r="D228" s="206" t="s">
        <v>125</v>
      </c>
      <c r="E228" s="207" t="s">
        <v>356</v>
      </c>
      <c r="F228" s="208" t="s">
        <v>357</v>
      </c>
      <c r="G228" s="209" t="s">
        <v>325</v>
      </c>
      <c r="H228" s="210">
        <v>3</v>
      </c>
      <c r="I228" s="211"/>
      <c r="J228" s="212">
        <f>ROUND(I228*H228,2)</f>
        <v>0</v>
      </c>
      <c r="K228" s="208" t="s">
        <v>129</v>
      </c>
      <c r="L228" s="45"/>
      <c r="M228" s="213" t="s">
        <v>19</v>
      </c>
      <c r="N228" s="214" t="s">
        <v>43</v>
      </c>
      <c r="O228" s="85"/>
      <c r="P228" s="215">
        <f>O228*H228</f>
        <v>0</v>
      </c>
      <c r="Q228" s="215">
        <v>0</v>
      </c>
      <c r="R228" s="215">
        <f>Q228*H228</f>
        <v>0</v>
      </c>
      <c r="S228" s="215">
        <v>0.024</v>
      </c>
      <c r="T228" s="216">
        <f>S228*H228</f>
        <v>0.072000000000000008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238</v>
      </c>
      <c r="AT228" s="217" t="s">
        <v>125</v>
      </c>
      <c r="AU228" s="217" t="s">
        <v>81</v>
      </c>
      <c r="AY228" s="18" t="s">
        <v>123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77</v>
      </c>
      <c r="BK228" s="218">
        <f>ROUND(I228*H228,2)</f>
        <v>0</v>
      </c>
      <c r="BL228" s="18" t="s">
        <v>238</v>
      </c>
      <c r="BM228" s="217" t="s">
        <v>358</v>
      </c>
    </row>
    <row r="229" s="2" customFormat="1">
      <c r="A229" s="39"/>
      <c r="B229" s="40"/>
      <c r="C229" s="41"/>
      <c r="D229" s="219" t="s">
        <v>132</v>
      </c>
      <c r="E229" s="41"/>
      <c r="F229" s="220" t="s">
        <v>359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132</v>
      </c>
      <c r="AU229" s="18" t="s">
        <v>81</v>
      </c>
    </row>
    <row r="230" s="13" customFormat="1">
      <c r="A230" s="13"/>
      <c r="B230" s="224"/>
      <c r="C230" s="225"/>
      <c r="D230" s="226" t="s">
        <v>134</v>
      </c>
      <c r="E230" s="227" t="s">
        <v>19</v>
      </c>
      <c r="F230" s="228" t="s">
        <v>84</v>
      </c>
      <c r="G230" s="225"/>
      <c r="H230" s="229">
        <v>3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134</v>
      </c>
      <c r="AU230" s="235" t="s">
        <v>81</v>
      </c>
      <c r="AV230" s="13" t="s">
        <v>81</v>
      </c>
      <c r="AW230" s="13" t="s">
        <v>33</v>
      </c>
      <c r="AX230" s="13" t="s">
        <v>77</v>
      </c>
      <c r="AY230" s="235" t="s">
        <v>123</v>
      </c>
    </row>
    <row r="231" s="2" customFormat="1" ht="16.5" customHeight="1">
      <c r="A231" s="39"/>
      <c r="B231" s="40"/>
      <c r="C231" s="205" t="s">
        <v>360</v>
      </c>
      <c r="D231" s="206" t="s">
        <v>125</v>
      </c>
      <c r="E231" s="207" t="s">
        <v>361</v>
      </c>
      <c r="F231" s="208" t="s">
        <v>362</v>
      </c>
      <c r="G231" s="209" t="s">
        <v>325</v>
      </c>
      <c r="H231" s="210">
        <v>2</v>
      </c>
      <c r="I231" s="211"/>
      <c r="J231" s="212">
        <f>ROUND(I231*H231,2)</f>
        <v>0</v>
      </c>
      <c r="K231" s="208" t="s">
        <v>129</v>
      </c>
      <c r="L231" s="45"/>
      <c r="M231" s="213" t="s">
        <v>19</v>
      </c>
      <c r="N231" s="214" t="s">
        <v>43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0.028000000000000001</v>
      </c>
      <c r="T231" s="216">
        <f>S231*H231</f>
        <v>0.056000000000000001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238</v>
      </c>
      <c r="AT231" s="217" t="s">
        <v>125</v>
      </c>
      <c r="AU231" s="217" t="s">
        <v>81</v>
      </c>
      <c r="AY231" s="18" t="s">
        <v>123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77</v>
      </c>
      <c r="BK231" s="218">
        <f>ROUND(I231*H231,2)</f>
        <v>0</v>
      </c>
      <c r="BL231" s="18" t="s">
        <v>238</v>
      </c>
      <c r="BM231" s="217" t="s">
        <v>363</v>
      </c>
    </row>
    <row r="232" s="2" customFormat="1">
      <c r="A232" s="39"/>
      <c r="B232" s="40"/>
      <c r="C232" s="41"/>
      <c r="D232" s="219" t="s">
        <v>132</v>
      </c>
      <c r="E232" s="41"/>
      <c r="F232" s="220" t="s">
        <v>364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132</v>
      </c>
      <c r="AU232" s="18" t="s">
        <v>81</v>
      </c>
    </row>
    <row r="233" s="13" customFormat="1">
      <c r="A233" s="13"/>
      <c r="B233" s="224"/>
      <c r="C233" s="225"/>
      <c r="D233" s="226" t="s">
        <v>134</v>
      </c>
      <c r="E233" s="227" t="s">
        <v>19</v>
      </c>
      <c r="F233" s="228" t="s">
        <v>365</v>
      </c>
      <c r="G233" s="225"/>
      <c r="H233" s="229">
        <v>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134</v>
      </c>
      <c r="AU233" s="235" t="s">
        <v>81</v>
      </c>
      <c r="AV233" s="13" t="s">
        <v>81</v>
      </c>
      <c r="AW233" s="13" t="s">
        <v>33</v>
      </c>
      <c r="AX233" s="13" t="s">
        <v>77</v>
      </c>
      <c r="AY233" s="235" t="s">
        <v>123</v>
      </c>
    </row>
    <row r="234" s="12" customFormat="1" ht="22.8" customHeight="1">
      <c r="A234" s="12"/>
      <c r="B234" s="189"/>
      <c r="C234" s="190"/>
      <c r="D234" s="191" t="s">
        <v>71</v>
      </c>
      <c r="E234" s="203" t="s">
        <v>366</v>
      </c>
      <c r="F234" s="203" t="s">
        <v>367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SUM(P235:P287)</f>
        <v>0</v>
      </c>
      <c r="Q234" s="197"/>
      <c r="R234" s="198">
        <f>SUM(R235:R287)</f>
        <v>1.09642062</v>
      </c>
      <c r="S234" s="197"/>
      <c r="T234" s="199">
        <f>SUM(T235:T287)</f>
        <v>0.32253199999999999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0" t="s">
        <v>81</v>
      </c>
      <c r="AT234" s="201" t="s">
        <v>71</v>
      </c>
      <c r="AU234" s="201" t="s">
        <v>77</v>
      </c>
      <c r="AY234" s="200" t="s">
        <v>123</v>
      </c>
      <c r="BK234" s="202">
        <f>SUM(BK235:BK287)</f>
        <v>0</v>
      </c>
    </row>
    <row r="235" s="2" customFormat="1" ht="16.5" customHeight="1">
      <c r="A235" s="39"/>
      <c r="B235" s="40"/>
      <c r="C235" s="205" t="s">
        <v>368</v>
      </c>
      <c r="D235" s="206" t="s">
        <v>125</v>
      </c>
      <c r="E235" s="207" t="s">
        <v>369</v>
      </c>
      <c r="F235" s="208" t="s">
        <v>370</v>
      </c>
      <c r="G235" s="209" t="s">
        <v>146</v>
      </c>
      <c r="H235" s="210">
        <v>123.349</v>
      </c>
      <c r="I235" s="211"/>
      <c r="J235" s="212">
        <f>ROUND(I235*H235,2)</f>
        <v>0</v>
      </c>
      <c r="K235" s="208" t="s">
        <v>129</v>
      </c>
      <c r="L235" s="45"/>
      <c r="M235" s="213" t="s">
        <v>19</v>
      </c>
      <c r="N235" s="214" t="s">
        <v>43</v>
      </c>
      <c r="O235" s="85"/>
      <c r="P235" s="215">
        <f>O235*H235</f>
        <v>0</v>
      </c>
      <c r="Q235" s="215">
        <v>3.0000000000000001E-05</v>
      </c>
      <c r="R235" s="215">
        <f>Q235*H235</f>
        <v>0.0037004700000000004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238</v>
      </c>
      <c r="AT235" s="217" t="s">
        <v>125</v>
      </c>
      <c r="AU235" s="217" t="s">
        <v>81</v>
      </c>
      <c r="AY235" s="18" t="s">
        <v>123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77</v>
      </c>
      <c r="BK235" s="218">
        <f>ROUND(I235*H235,2)</f>
        <v>0</v>
      </c>
      <c r="BL235" s="18" t="s">
        <v>238</v>
      </c>
      <c r="BM235" s="217" t="s">
        <v>371</v>
      </c>
    </row>
    <row r="236" s="2" customFormat="1">
      <c r="A236" s="39"/>
      <c r="B236" s="40"/>
      <c r="C236" s="41"/>
      <c r="D236" s="219" t="s">
        <v>132</v>
      </c>
      <c r="E236" s="41"/>
      <c r="F236" s="220" t="s">
        <v>372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132</v>
      </c>
      <c r="AU236" s="18" t="s">
        <v>81</v>
      </c>
    </row>
    <row r="237" s="14" customFormat="1">
      <c r="A237" s="14"/>
      <c r="B237" s="236"/>
      <c r="C237" s="237"/>
      <c r="D237" s="226" t="s">
        <v>134</v>
      </c>
      <c r="E237" s="238" t="s">
        <v>19</v>
      </c>
      <c r="F237" s="239" t="s">
        <v>169</v>
      </c>
      <c r="G237" s="237"/>
      <c r="H237" s="238" t="s">
        <v>19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134</v>
      </c>
      <c r="AU237" s="245" t="s">
        <v>81</v>
      </c>
      <c r="AV237" s="14" t="s">
        <v>77</v>
      </c>
      <c r="AW237" s="14" t="s">
        <v>33</v>
      </c>
      <c r="AX237" s="14" t="s">
        <v>72</v>
      </c>
      <c r="AY237" s="245" t="s">
        <v>123</v>
      </c>
    </row>
    <row r="238" s="13" customFormat="1">
      <c r="A238" s="13"/>
      <c r="B238" s="224"/>
      <c r="C238" s="225"/>
      <c r="D238" s="226" t="s">
        <v>134</v>
      </c>
      <c r="E238" s="227" t="s">
        <v>19</v>
      </c>
      <c r="F238" s="228" t="s">
        <v>373</v>
      </c>
      <c r="G238" s="225"/>
      <c r="H238" s="229">
        <v>123.349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134</v>
      </c>
      <c r="AU238" s="235" t="s">
        <v>81</v>
      </c>
      <c r="AV238" s="13" t="s">
        <v>81</v>
      </c>
      <c r="AW238" s="13" t="s">
        <v>33</v>
      </c>
      <c r="AX238" s="13" t="s">
        <v>72</v>
      </c>
      <c r="AY238" s="235" t="s">
        <v>123</v>
      </c>
    </row>
    <row r="239" s="15" customFormat="1">
      <c r="A239" s="15"/>
      <c r="B239" s="246"/>
      <c r="C239" s="247"/>
      <c r="D239" s="226" t="s">
        <v>134</v>
      </c>
      <c r="E239" s="248" t="s">
        <v>19</v>
      </c>
      <c r="F239" s="249" t="s">
        <v>143</v>
      </c>
      <c r="G239" s="247"/>
      <c r="H239" s="250">
        <v>123.349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134</v>
      </c>
      <c r="AU239" s="256" t="s">
        <v>81</v>
      </c>
      <c r="AV239" s="15" t="s">
        <v>130</v>
      </c>
      <c r="AW239" s="15" t="s">
        <v>33</v>
      </c>
      <c r="AX239" s="15" t="s">
        <v>77</v>
      </c>
      <c r="AY239" s="256" t="s">
        <v>123</v>
      </c>
    </row>
    <row r="240" s="2" customFormat="1" ht="21.75" customHeight="1">
      <c r="A240" s="39"/>
      <c r="B240" s="40"/>
      <c r="C240" s="205" t="s">
        <v>374</v>
      </c>
      <c r="D240" s="206" t="s">
        <v>125</v>
      </c>
      <c r="E240" s="207" t="s">
        <v>375</v>
      </c>
      <c r="F240" s="208" t="s">
        <v>376</v>
      </c>
      <c r="G240" s="209" t="s">
        <v>146</v>
      </c>
      <c r="H240" s="210">
        <v>123.349</v>
      </c>
      <c r="I240" s="211"/>
      <c r="J240" s="212">
        <f>ROUND(I240*H240,2)</f>
        <v>0</v>
      </c>
      <c r="K240" s="208" t="s">
        <v>129</v>
      </c>
      <c r="L240" s="45"/>
      <c r="M240" s="213" t="s">
        <v>19</v>
      </c>
      <c r="N240" s="214" t="s">
        <v>43</v>
      </c>
      <c r="O240" s="85"/>
      <c r="P240" s="215">
        <f>O240*H240</f>
        <v>0</v>
      </c>
      <c r="Q240" s="215">
        <v>0.0045500000000000002</v>
      </c>
      <c r="R240" s="215">
        <f>Q240*H240</f>
        <v>0.5612379500000001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238</v>
      </c>
      <c r="AT240" s="217" t="s">
        <v>125</v>
      </c>
      <c r="AU240" s="217" t="s">
        <v>81</v>
      </c>
      <c r="AY240" s="18" t="s">
        <v>123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77</v>
      </c>
      <c r="BK240" s="218">
        <f>ROUND(I240*H240,2)</f>
        <v>0</v>
      </c>
      <c r="BL240" s="18" t="s">
        <v>238</v>
      </c>
      <c r="BM240" s="217" t="s">
        <v>377</v>
      </c>
    </row>
    <row r="241" s="2" customFormat="1">
      <c r="A241" s="39"/>
      <c r="B241" s="40"/>
      <c r="C241" s="41"/>
      <c r="D241" s="219" t="s">
        <v>132</v>
      </c>
      <c r="E241" s="41"/>
      <c r="F241" s="220" t="s">
        <v>378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132</v>
      </c>
      <c r="AU241" s="18" t="s">
        <v>81</v>
      </c>
    </row>
    <row r="242" s="14" customFormat="1">
      <c r="A242" s="14"/>
      <c r="B242" s="236"/>
      <c r="C242" s="237"/>
      <c r="D242" s="226" t="s">
        <v>134</v>
      </c>
      <c r="E242" s="238" t="s">
        <v>19</v>
      </c>
      <c r="F242" s="239" t="s">
        <v>169</v>
      </c>
      <c r="G242" s="237"/>
      <c r="H242" s="238" t="s">
        <v>19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134</v>
      </c>
      <c r="AU242" s="245" t="s">
        <v>81</v>
      </c>
      <c r="AV242" s="14" t="s">
        <v>77</v>
      </c>
      <c r="AW242" s="14" t="s">
        <v>33</v>
      </c>
      <c r="AX242" s="14" t="s">
        <v>72</v>
      </c>
      <c r="AY242" s="245" t="s">
        <v>123</v>
      </c>
    </row>
    <row r="243" s="13" customFormat="1">
      <c r="A243" s="13"/>
      <c r="B243" s="224"/>
      <c r="C243" s="225"/>
      <c r="D243" s="226" t="s">
        <v>134</v>
      </c>
      <c r="E243" s="227" t="s">
        <v>19</v>
      </c>
      <c r="F243" s="228" t="s">
        <v>373</v>
      </c>
      <c r="G243" s="225"/>
      <c r="H243" s="229">
        <v>123.349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134</v>
      </c>
      <c r="AU243" s="235" t="s">
        <v>81</v>
      </c>
      <c r="AV243" s="13" t="s">
        <v>81</v>
      </c>
      <c r="AW243" s="13" t="s">
        <v>33</v>
      </c>
      <c r="AX243" s="13" t="s">
        <v>72</v>
      </c>
      <c r="AY243" s="235" t="s">
        <v>123</v>
      </c>
    </row>
    <row r="244" s="15" customFormat="1">
      <c r="A244" s="15"/>
      <c r="B244" s="246"/>
      <c r="C244" s="247"/>
      <c r="D244" s="226" t="s">
        <v>134</v>
      </c>
      <c r="E244" s="248" t="s">
        <v>19</v>
      </c>
      <c r="F244" s="249" t="s">
        <v>143</v>
      </c>
      <c r="G244" s="247"/>
      <c r="H244" s="250">
        <v>123.349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134</v>
      </c>
      <c r="AU244" s="256" t="s">
        <v>81</v>
      </c>
      <c r="AV244" s="15" t="s">
        <v>130</v>
      </c>
      <c r="AW244" s="15" t="s">
        <v>33</v>
      </c>
      <c r="AX244" s="15" t="s">
        <v>77</v>
      </c>
      <c r="AY244" s="256" t="s">
        <v>123</v>
      </c>
    </row>
    <row r="245" s="2" customFormat="1" ht="16.5" customHeight="1">
      <c r="A245" s="39"/>
      <c r="B245" s="40"/>
      <c r="C245" s="205" t="s">
        <v>379</v>
      </c>
      <c r="D245" s="206" t="s">
        <v>125</v>
      </c>
      <c r="E245" s="207" t="s">
        <v>380</v>
      </c>
      <c r="F245" s="208" t="s">
        <v>381</v>
      </c>
      <c r="G245" s="209" t="s">
        <v>146</v>
      </c>
      <c r="H245" s="210">
        <v>121.712</v>
      </c>
      <c r="I245" s="211"/>
      <c r="J245" s="212">
        <f>ROUND(I245*H245,2)</f>
        <v>0</v>
      </c>
      <c r="K245" s="208" t="s">
        <v>129</v>
      </c>
      <c r="L245" s="45"/>
      <c r="M245" s="213" t="s">
        <v>19</v>
      </c>
      <c r="N245" s="214" t="s">
        <v>43</v>
      </c>
      <c r="O245" s="85"/>
      <c r="P245" s="215">
        <f>O245*H245</f>
        <v>0</v>
      </c>
      <c r="Q245" s="215">
        <v>0</v>
      </c>
      <c r="R245" s="215">
        <f>Q245*H245</f>
        <v>0</v>
      </c>
      <c r="S245" s="215">
        <v>0.0025000000000000001</v>
      </c>
      <c r="T245" s="216">
        <f>S245*H245</f>
        <v>0.30427999999999999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238</v>
      </c>
      <c r="AT245" s="217" t="s">
        <v>125</v>
      </c>
      <c r="AU245" s="217" t="s">
        <v>81</v>
      </c>
      <c r="AY245" s="18" t="s">
        <v>123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77</v>
      </c>
      <c r="BK245" s="218">
        <f>ROUND(I245*H245,2)</f>
        <v>0</v>
      </c>
      <c r="BL245" s="18" t="s">
        <v>238</v>
      </c>
      <c r="BM245" s="217" t="s">
        <v>382</v>
      </c>
    </row>
    <row r="246" s="2" customFormat="1">
      <c r="A246" s="39"/>
      <c r="B246" s="40"/>
      <c r="C246" s="41"/>
      <c r="D246" s="219" t="s">
        <v>132</v>
      </c>
      <c r="E246" s="41"/>
      <c r="F246" s="220" t="s">
        <v>383</v>
      </c>
      <c r="G246" s="41"/>
      <c r="H246" s="41"/>
      <c r="I246" s="221"/>
      <c r="J246" s="41"/>
      <c r="K246" s="41"/>
      <c r="L246" s="45"/>
      <c r="M246" s="222"/>
      <c r="N246" s="223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132</v>
      </c>
      <c r="AU246" s="18" t="s">
        <v>81</v>
      </c>
    </row>
    <row r="247" s="14" customFormat="1">
      <c r="A247" s="14"/>
      <c r="B247" s="236"/>
      <c r="C247" s="237"/>
      <c r="D247" s="226" t="s">
        <v>134</v>
      </c>
      <c r="E247" s="238" t="s">
        <v>19</v>
      </c>
      <c r="F247" s="239" t="s">
        <v>384</v>
      </c>
      <c r="G247" s="237"/>
      <c r="H247" s="238" t="s">
        <v>19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134</v>
      </c>
      <c r="AU247" s="245" t="s">
        <v>81</v>
      </c>
      <c r="AV247" s="14" t="s">
        <v>77</v>
      </c>
      <c r="AW247" s="14" t="s">
        <v>33</v>
      </c>
      <c r="AX247" s="14" t="s">
        <v>72</v>
      </c>
      <c r="AY247" s="245" t="s">
        <v>123</v>
      </c>
    </row>
    <row r="248" s="13" customFormat="1">
      <c r="A248" s="13"/>
      <c r="B248" s="224"/>
      <c r="C248" s="225"/>
      <c r="D248" s="226" t="s">
        <v>134</v>
      </c>
      <c r="E248" s="227" t="s">
        <v>19</v>
      </c>
      <c r="F248" s="228" t="s">
        <v>385</v>
      </c>
      <c r="G248" s="225"/>
      <c r="H248" s="229">
        <v>62.533000000000001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134</v>
      </c>
      <c r="AU248" s="235" t="s">
        <v>81</v>
      </c>
      <c r="AV248" s="13" t="s">
        <v>81</v>
      </c>
      <c r="AW248" s="13" t="s">
        <v>33</v>
      </c>
      <c r="AX248" s="13" t="s">
        <v>72</v>
      </c>
      <c r="AY248" s="235" t="s">
        <v>123</v>
      </c>
    </row>
    <row r="249" s="13" customFormat="1">
      <c r="A249" s="13"/>
      <c r="B249" s="224"/>
      <c r="C249" s="225"/>
      <c r="D249" s="226" t="s">
        <v>134</v>
      </c>
      <c r="E249" s="227" t="s">
        <v>19</v>
      </c>
      <c r="F249" s="228" t="s">
        <v>386</v>
      </c>
      <c r="G249" s="225"/>
      <c r="H249" s="229">
        <v>59.179000000000002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134</v>
      </c>
      <c r="AU249" s="235" t="s">
        <v>81</v>
      </c>
      <c r="AV249" s="13" t="s">
        <v>81</v>
      </c>
      <c r="AW249" s="13" t="s">
        <v>33</v>
      </c>
      <c r="AX249" s="13" t="s">
        <v>72</v>
      </c>
      <c r="AY249" s="235" t="s">
        <v>123</v>
      </c>
    </row>
    <row r="250" s="15" customFormat="1">
      <c r="A250" s="15"/>
      <c r="B250" s="246"/>
      <c r="C250" s="247"/>
      <c r="D250" s="226" t="s">
        <v>134</v>
      </c>
      <c r="E250" s="248" t="s">
        <v>19</v>
      </c>
      <c r="F250" s="249" t="s">
        <v>143</v>
      </c>
      <c r="G250" s="247"/>
      <c r="H250" s="250">
        <v>121.712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134</v>
      </c>
      <c r="AU250" s="256" t="s">
        <v>81</v>
      </c>
      <c r="AV250" s="15" t="s">
        <v>130</v>
      </c>
      <c r="AW250" s="15" t="s">
        <v>33</v>
      </c>
      <c r="AX250" s="15" t="s">
        <v>77</v>
      </c>
      <c r="AY250" s="256" t="s">
        <v>123</v>
      </c>
    </row>
    <row r="251" s="2" customFormat="1" ht="21.75" customHeight="1">
      <c r="A251" s="39"/>
      <c r="B251" s="40"/>
      <c r="C251" s="205" t="s">
        <v>387</v>
      </c>
      <c r="D251" s="206" t="s">
        <v>125</v>
      </c>
      <c r="E251" s="207" t="s">
        <v>388</v>
      </c>
      <c r="F251" s="208" t="s">
        <v>389</v>
      </c>
      <c r="G251" s="209" t="s">
        <v>146</v>
      </c>
      <c r="H251" s="210">
        <v>123.349</v>
      </c>
      <c r="I251" s="211"/>
      <c r="J251" s="212">
        <f>ROUND(I251*H251,2)</f>
        <v>0</v>
      </c>
      <c r="K251" s="208" t="s">
        <v>129</v>
      </c>
      <c r="L251" s="45"/>
      <c r="M251" s="213" t="s">
        <v>19</v>
      </c>
      <c r="N251" s="214" t="s">
        <v>43</v>
      </c>
      <c r="O251" s="85"/>
      <c r="P251" s="215">
        <f>O251*H251</f>
        <v>0</v>
      </c>
      <c r="Q251" s="215">
        <v>0.00040000000000000002</v>
      </c>
      <c r="R251" s="215">
        <f>Q251*H251</f>
        <v>0.049339600000000004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238</v>
      </c>
      <c r="AT251" s="217" t="s">
        <v>125</v>
      </c>
      <c r="AU251" s="217" t="s">
        <v>81</v>
      </c>
      <c r="AY251" s="18" t="s">
        <v>123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77</v>
      </c>
      <c r="BK251" s="218">
        <f>ROUND(I251*H251,2)</f>
        <v>0</v>
      </c>
      <c r="BL251" s="18" t="s">
        <v>238</v>
      </c>
      <c r="BM251" s="217" t="s">
        <v>390</v>
      </c>
    </row>
    <row r="252" s="2" customFormat="1">
      <c r="A252" s="39"/>
      <c r="B252" s="40"/>
      <c r="C252" s="41"/>
      <c r="D252" s="219" t="s">
        <v>132</v>
      </c>
      <c r="E252" s="41"/>
      <c r="F252" s="220" t="s">
        <v>391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132</v>
      </c>
      <c r="AU252" s="18" t="s">
        <v>81</v>
      </c>
    </row>
    <row r="253" s="14" customFormat="1">
      <c r="A253" s="14"/>
      <c r="B253" s="236"/>
      <c r="C253" s="237"/>
      <c r="D253" s="226" t="s">
        <v>134</v>
      </c>
      <c r="E253" s="238" t="s">
        <v>19</v>
      </c>
      <c r="F253" s="239" t="s">
        <v>169</v>
      </c>
      <c r="G253" s="237"/>
      <c r="H253" s="238" t="s">
        <v>19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134</v>
      </c>
      <c r="AU253" s="245" t="s">
        <v>81</v>
      </c>
      <c r="AV253" s="14" t="s">
        <v>77</v>
      </c>
      <c r="AW253" s="14" t="s">
        <v>33</v>
      </c>
      <c r="AX253" s="14" t="s">
        <v>72</v>
      </c>
      <c r="AY253" s="245" t="s">
        <v>123</v>
      </c>
    </row>
    <row r="254" s="13" customFormat="1">
      <c r="A254" s="13"/>
      <c r="B254" s="224"/>
      <c r="C254" s="225"/>
      <c r="D254" s="226" t="s">
        <v>134</v>
      </c>
      <c r="E254" s="227" t="s">
        <v>19</v>
      </c>
      <c r="F254" s="228" t="s">
        <v>373</v>
      </c>
      <c r="G254" s="225"/>
      <c r="H254" s="229">
        <v>123.349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134</v>
      </c>
      <c r="AU254" s="235" t="s">
        <v>81</v>
      </c>
      <c r="AV254" s="13" t="s">
        <v>81</v>
      </c>
      <c r="AW254" s="13" t="s">
        <v>33</v>
      </c>
      <c r="AX254" s="13" t="s">
        <v>72</v>
      </c>
      <c r="AY254" s="235" t="s">
        <v>123</v>
      </c>
    </row>
    <row r="255" s="15" customFormat="1">
      <c r="A255" s="15"/>
      <c r="B255" s="246"/>
      <c r="C255" s="247"/>
      <c r="D255" s="226" t="s">
        <v>134</v>
      </c>
      <c r="E255" s="248" t="s">
        <v>19</v>
      </c>
      <c r="F255" s="249" t="s">
        <v>143</v>
      </c>
      <c r="G255" s="247"/>
      <c r="H255" s="250">
        <v>123.349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134</v>
      </c>
      <c r="AU255" s="256" t="s">
        <v>81</v>
      </c>
      <c r="AV255" s="15" t="s">
        <v>130</v>
      </c>
      <c r="AW255" s="15" t="s">
        <v>33</v>
      </c>
      <c r="AX255" s="15" t="s">
        <v>77</v>
      </c>
      <c r="AY255" s="256" t="s">
        <v>123</v>
      </c>
    </row>
    <row r="256" s="2" customFormat="1" ht="16.5" customHeight="1">
      <c r="A256" s="39"/>
      <c r="B256" s="40"/>
      <c r="C256" s="257" t="s">
        <v>392</v>
      </c>
      <c r="D256" s="258" t="s">
        <v>393</v>
      </c>
      <c r="E256" s="259" t="s">
        <v>394</v>
      </c>
      <c r="F256" s="260" t="s">
        <v>395</v>
      </c>
      <c r="G256" s="261" t="s">
        <v>146</v>
      </c>
      <c r="H256" s="262">
        <v>140.798</v>
      </c>
      <c r="I256" s="263"/>
      <c r="J256" s="264">
        <f>ROUND(I256*H256,2)</f>
        <v>0</v>
      </c>
      <c r="K256" s="260" t="s">
        <v>129</v>
      </c>
      <c r="L256" s="265"/>
      <c r="M256" s="266" t="s">
        <v>19</v>
      </c>
      <c r="N256" s="267" t="s">
        <v>43</v>
      </c>
      <c r="O256" s="85"/>
      <c r="P256" s="215">
        <f>O256*H256</f>
        <v>0</v>
      </c>
      <c r="Q256" s="215">
        <v>0.0033999999999999998</v>
      </c>
      <c r="R256" s="215">
        <f>Q256*H256</f>
        <v>0.47871320000000001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332</v>
      </c>
      <c r="AT256" s="217" t="s">
        <v>393</v>
      </c>
      <c r="AU256" s="217" t="s">
        <v>81</v>
      </c>
      <c r="AY256" s="18" t="s">
        <v>123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77</v>
      </c>
      <c r="BK256" s="218">
        <f>ROUND(I256*H256,2)</f>
        <v>0</v>
      </c>
      <c r="BL256" s="18" t="s">
        <v>238</v>
      </c>
      <c r="BM256" s="217" t="s">
        <v>396</v>
      </c>
    </row>
    <row r="257" s="13" customFormat="1">
      <c r="A257" s="13"/>
      <c r="B257" s="224"/>
      <c r="C257" s="225"/>
      <c r="D257" s="226" t="s">
        <v>134</v>
      </c>
      <c r="E257" s="227" t="s">
        <v>19</v>
      </c>
      <c r="F257" s="228" t="s">
        <v>397</v>
      </c>
      <c r="G257" s="225"/>
      <c r="H257" s="229">
        <v>135.684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134</v>
      </c>
      <c r="AU257" s="235" t="s">
        <v>81</v>
      </c>
      <c r="AV257" s="13" t="s">
        <v>81</v>
      </c>
      <c r="AW257" s="13" t="s">
        <v>33</v>
      </c>
      <c r="AX257" s="13" t="s">
        <v>72</v>
      </c>
      <c r="AY257" s="235" t="s">
        <v>123</v>
      </c>
    </row>
    <row r="258" s="14" customFormat="1">
      <c r="A258" s="14"/>
      <c r="B258" s="236"/>
      <c r="C258" s="237"/>
      <c r="D258" s="226" t="s">
        <v>134</v>
      </c>
      <c r="E258" s="238" t="s">
        <v>19</v>
      </c>
      <c r="F258" s="239" t="s">
        <v>398</v>
      </c>
      <c r="G258" s="237"/>
      <c r="H258" s="238" t="s">
        <v>19</v>
      </c>
      <c r="I258" s="240"/>
      <c r="J258" s="237"/>
      <c r="K258" s="237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134</v>
      </c>
      <c r="AU258" s="245" t="s">
        <v>81</v>
      </c>
      <c r="AV258" s="14" t="s">
        <v>77</v>
      </c>
      <c r="AW258" s="14" t="s">
        <v>33</v>
      </c>
      <c r="AX258" s="14" t="s">
        <v>72</v>
      </c>
      <c r="AY258" s="245" t="s">
        <v>123</v>
      </c>
    </row>
    <row r="259" s="13" customFormat="1">
      <c r="A259" s="13"/>
      <c r="B259" s="224"/>
      <c r="C259" s="225"/>
      <c r="D259" s="226" t="s">
        <v>134</v>
      </c>
      <c r="E259" s="227" t="s">
        <v>19</v>
      </c>
      <c r="F259" s="228" t="s">
        <v>399</v>
      </c>
      <c r="G259" s="225"/>
      <c r="H259" s="229">
        <v>5.1139999999999999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134</v>
      </c>
      <c r="AU259" s="235" t="s">
        <v>81</v>
      </c>
      <c r="AV259" s="13" t="s">
        <v>81</v>
      </c>
      <c r="AW259" s="13" t="s">
        <v>33</v>
      </c>
      <c r="AX259" s="13" t="s">
        <v>72</v>
      </c>
      <c r="AY259" s="235" t="s">
        <v>123</v>
      </c>
    </row>
    <row r="260" s="15" customFormat="1">
      <c r="A260" s="15"/>
      <c r="B260" s="246"/>
      <c r="C260" s="247"/>
      <c r="D260" s="226" t="s">
        <v>134</v>
      </c>
      <c r="E260" s="248" t="s">
        <v>19</v>
      </c>
      <c r="F260" s="249" t="s">
        <v>143</v>
      </c>
      <c r="G260" s="247"/>
      <c r="H260" s="250">
        <v>140.798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134</v>
      </c>
      <c r="AU260" s="256" t="s">
        <v>81</v>
      </c>
      <c r="AV260" s="15" t="s">
        <v>130</v>
      </c>
      <c r="AW260" s="15" t="s">
        <v>33</v>
      </c>
      <c r="AX260" s="15" t="s">
        <v>77</v>
      </c>
      <c r="AY260" s="256" t="s">
        <v>123</v>
      </c>
    </row>
    <row r="261" s="2" customFormat="1" ht="16.5" customHeight="1">
      <c r="A261" s="39"/>
      <c r="B261" s="40"/>
      <c r="C261" s="205" t="s">
        <v>400</v>
      </c>
      <c r="D261" s="206" t="s">
        <v>125</v>
      </c>
      <c r="E261" s="207" t="s">
        <v>401</v>
      </c>
      <c r="F261" s="208" t="s">
        <v>402</v>
      </c>
      <c r="G261" s="209" t="s">
        <v>234</v>
      </c>
      <c r="H261" s="210">
        <v>60.840000000000003</v>
      </c>
      <c r="I261" s="211"/>
      <c r="J261" s="212">
        <f>ROUND(I261*H261,2)</f>
        <v>0</v>
      </c>
      <c r="K261" s="208" t="s">
        <v>129</v>
      </c>
      <c r="L261" s="45"/>
      <c r="M261" s="213" t="s">
        <v>19</v>
      </c>
      <c r="N261" s="214" t="s">
        <v>43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0.00029999999999999997</v>
      </c>
      <c r="T261" s="216">
        <f>S261*H261</f>
        <v>0.018252000000000001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238</v>
      </c>
      <c r="AT261" s="217" t="s">
        <v>125</v>
      </c>
      <c r="AU261" s="217" t="s">
        <v>81</v>
      </c>
      <c r="AY261" s="18" t="s">
        <v>123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77</v>
      </c>
      <c r="BK261" s="218">
        <f>ROUND(I261*H261,2)</f>
        <v>0</v>
      </c>
      <c r="BL261" s="18" t="s">
        <v>238</v>
      </c>
      <c r="BM261" s="217" t="s">
        <v>403</v>
      </c>
    </row>
    <row r="262" s="2" customFormat="1">
      <c r="A262" s="39"/>
      <c r="B262" s="40"/>
      <c r="C262" s="41"/>
      <c r="D262" s="219" t="s">
        <v>132</v>
      </c>
      <c r="E262" s="41"/>
      <c r="F262" s="220" t="s">
        <v>404</v>
      </c>
      <c r="G262" s="41"/>
      <c r="H262" s="41"/>
      <c r="I262" s="221"/>
      <c r="J262" s="41"/>
      <c r="K262" s="41"/>
      <c r="L262" s="45"/>
      <c r="M262" s="222"/>
      <c r="N262" s="223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132</v>
      </c>
      <c r="AU262" s="18" t="s">
        <v>81</v>
      </c>
    </row>
    <row r="263" s="14" customFormat="1">
      <c r="A263" s="14"/>
      <c r="B263" s="236"/>
      <c r="C263" s="237"/>
      <c r="D263" s="226" t="s">
        <v>134</v>
      </c>
      <c r="E263" s="238" t="s">
        <v>19</v>
      </c>
      <c r="F263" s="239" t="s">
        <v>384</v>
      </c>
      <c r="G263" s="237"/>
      <c r="H263" s="238" t="s">
        <v>19</v>
      </c>
      <c r="I263" s="240"/>
      <c r="J263" s="237"/>
      <c r="K263" s="237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134</v>
      </c>
      <c r="AU263" s="245" t="s">
        <v>81</v>
      </c>
      <c r="AV263" s="14" t="s">
        <v>77</v>
      </c>
      <c r="AW263" s="14" t="s">
        <v>33</v>
      </c>
      <c r="AX263" s="14" t="s">
        <v>72</v>
      </c>
      <c r="AY263" s="245" t="s">
        <v>123</v>
      </c>
    </row>
    <row r="264" s="13" customFormat="1">
      <c r="A264" s="13"/>
      <c r="B264" s="224"/>
      <c r="C264" s="225"/>
      <c r="D264" s="226" t="s">
        <v>134</v>
      </c>
      <c r="E264" s="227" t="s">
        <v>19</v>
      </c>
      <c r="F264" s="228" t="s">
        <v>405</v>
      </c>
      <c r="G264" s="225"/>
      <c r="H264" s="229">
        <v>30.100000000000001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134</v>
      </c>
      <c r="AU264" s="235" t="s">
        <v>81</v>
      </c>
      <c r="AV264" s="13" t="s">
        <v>81</v>
      </c>
      <c r="AW264" s="13" t="s">
        <v>33</v>
      </c>
      <c r="AX264" s="13" t="s">
        <v>72</v>
      </c>
      <c r="AY264" s="235" t="s">
        <v>123</v>
      </c>
    </row>
    <row r="265" s="13" customFormat="1">
      <c r="A265" s="13"/>
      <c r="B265" s="224"/>
      <c r="C265" s="225"/>
      <c r="D265" s="226" t="s">
        <v>134</v>
      </c>
      <c r="E265" s="227" t="s">
        <v>19</v>
      </c>
      <c r="F265" s="228" t="s">
        <v>406</v>
      </c>
      <c r="G265" s="225"/>
      <c r="H265" s="229">
        <v>30.739999999999998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134</v>
      </c>
      <c r="AU265" s="235" t="s">
        <v>81</v>
      </c>
      <c r="AV265" s="13" t="s">
        <v>81</v>
      </c>
      <c r="AW265" s="13" t="s">
        <v>33</v>
      </c>
      <c r="AX265" s="13" t="s">
        <v>72</v>
      </c>
      <c r="AY265" s="235" t="s">
        <v>123</v>
      </c>
    </row>
    <row r="266" s="15" customFormat="1">
      <c r="A266" s="15"/>
      <c r="B266" s="246"/>
      <c r="C266" s="247"/>
      <c r="D266" s="226" t="s">
        <v>134</v>
      </c>
      <c r="E266" s="248" t="s">
        <v>19</v>
      </c>
      <c r="F266" s="249" t="s">
        <v>143</v>
      </c>
      <c r="G266" s="247"/>
      <c r="H266" s="250">
        <v>60.840000000000003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134</v>
      </c>
      <c r="AU266" s="256" t="s">
        <v>81</v>
      </c>
      <c r="AV266" s="15" t="s">
        <v>130</v>
      </c>
      <c r="AW266" s="15" t="s">
        <v>33</v>
      </c>
      <c r="AX266" s="15" t="s">
        <v>77</v>
      </c>
      <c r="AY266" s="256" t="s">
        <v>123</v>
      </c>
    </row>
    <row r="267" s="2" customFormat="1" ht="16.5" customHeight="1">
      <c r="A267" s="39"/>
      <c r="B267" s="40"/>
      <c r="C267" s="205" t="s">
        <v>407</v>
      </c>
      <c r="D267" s="206" t="s">
        <v>125</v>
      </c>
      <c r="E267" s="207" t="s">
        <v>408</v>
      </c>
      <c r="F267" s="208" t="s">
        <v>409</v>
      </c>
      <c r="G267" s="209" t="s">
        <v>234</v>
      </c>
      <c r="H267" s="210">
        <v>46.490000000000002</v>
      </c>
      <c r="I267" s="211"/>
      <c r="J267" s="212">
        <f>ROUND(I267*H267,2)</f>
        <v>0</v>
      </c>
      <c r="K267" s="208" t="s">
        <v>129</v>
      </c>
      <c r="L267" s="45"/>
      <c r="M267" s="213" t="s">
        <v>19</v>
      </c>
      <c r="N267" s="214" t="s">
        <v>43</v>
      </c>
      <c r="O267" s="85"/>
      <c r="P267" s="215">
        <f>O267*H267</f>
        <v>0</v>
      </c>
      <c r="Q267" s="215">
        <v>6.0000000000000002E-05</v>
      </c>
      <c r="R267" s="215">
        <f>Q267*H267</f>
        <v>0.0027894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238</v>
      </c>
      <c r="AT267" s="217" t="s">
        <v>125</v>
      </c>
      <c r="AU267" s="217" t="s">
        <v>81</v>
      </c>
      <c r="AY267" s="18" t="s">
        <v>123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77</v>
      </c>
      <c r="BK267" s="218">
        <f>ROUND(I267*H267,2)</f>
        <v>0</v>
      </c>
      <c r="BL267" s="18" t="s">
        <v>238</v>
      </c>
      <c r="BM267" s="217" t="s">
        <v>410</v>
      </c>
    </row>
    <row r="268" s="2" customFormat="1">
      <c r="A268" s="39"/>
      <c r="B268" s="40"/>
      <c r="C268" s="41"/>
      <c r="D268" s="219" t="s">
        <v>132</v>
      </c>
      <c r="E268" s="41"/>
      <c r="F268" s="220" t="s">
        <v>411</v>
      </c>
      <c r="G268" s="41"/>
      <c r="H268" s="41"/>
      <c r="I268" s="221"/>
      <c r="J268" s="41"/>
      <c r="K268" s="41"/>
      <c r="L268" s="45"/>
      <c r="M268" s="222"/>
      <c r="N268" s="223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132</v>
      </c>
      <c r="AU268" s="18" t="s">
        <v>81</v>
      </c>
    </row>
    <row r="269" s="14" customFormat="1">
      <c r="A269" s="14"/>
      <c r="B269" s="236"/>
      <c r="C269" s="237"/>
      <c r="D269" s="226" t="s">
        <v>134</v>
      </c>
      <c r="E269" s="238" t="s">
        <v>19</v>
      </c>
      <c r="F269" s="239" t="s">
        <v>169</v>
      </c>
      <c r="G269" s="237"/>
      <c r="H269" s="238" t="s">
        <v>19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134</v>
      </c>
      <c r="AU269" s="245" t="s">
        <v>81</v>
      </c>
      <c r="AV269" s="14" t="s">
        <v>77</v>
      </c>
      <c r="AW269" s="14" t="s">
        <v>33</v>
      </c>
      <c r="AX269" s="14" t="s">
        <v>72</v>
      </c>
      <c r="AY269" s="245" t="s">
        <v>123</v>
      </c>
    </row>
    <row r="270" s="13" customFormat="1">
      <c r="A270" s="13"/>
      <c r="B270" s="224"/>
      <c r="C270" s="225"/>
      <c r="D270" s="226" t="s">
        <v>134</v>
      </c>
      <c r="E270" s="227" t="s">
        <v>19</v>
      </c>
      <c r="F270" s="228" t="s">
        <v>412</v>
      </c>
      <c r="G270" s="225"/>
      <c r="H270" s="229">
        <v>48.840000000000003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134</v>
      </c>
      <c r="AU270" s="235" t="s">
        <v>81</v>
      </c>
      <c r="AV270" s="13" t="s">
        <v>81</v>
      </c>
      <c r="AW270" s="13" t="s">
        <v>33</v>
      </c>
      <c r="AX270" s="13" t="s">
        <v>72</v>
      </c>
      <c r="AY270" s="235" t="s">
        <v>123</v>
      </c>
    </row>
    <row r="271" s="13" customFormat="1">
      <c r="A271" s="13"/>
      <c r="B271" s="224"/>
      <c r="C271" s="225"/>
      <c r="D271" s="226" t="s">
        <v>134</v>
      </c>
      <c r="E271" s="227" t="s">
        <v>19</v>
      </c>
      <c r="F271" s="228" t="s">
        <v>413</v>
      </c>
      <c r="G271" s="225"/>
      <c r="H271" s="229">
        <v>-2.3500000000000001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134</v>
      </c>
      <c r="AU271" s="235" t="s">
        <v>81</v>
      </c>
      <c r="AV271" s="13" t="s">
        <v>81</v>
      </c>
      <c r="AW271" s="13" t="s">
        <v>33</v>
      </c>
      <c r="AX271" s="13" t="s">
        <v>72</v>
      </c>
      <c r="AY271" s="235" t="s">
        <v>123</v>
      </c>
    </row>
    <row r="272" s="15" customFormat="1">
      <c r="A272" s="15"/>
      <c r="B272" s="246"/>
      <c r="C272" s="247"/>
      <c r="D272" s="226" t="s">
        <v>134</v>
      </c>
      <c r="E272" s="248" t="s">
        <v>19</v>
      </c>
      <c r="F272" s="249" t="s">
        <v>143</v>
      </c>
      <c r="G272" s="247"/>
      <c r="H272" s="250">
        <v>46.490000000000002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134</v>
      </c>
      <c r="AU272" s="256" t="s">
        <v>81</v>
      </c>
      <c r="AV272" s="15" t="s">
        <v>130</v>
      </c>
      <c r="AW272" s="15" t="s">
        <v>33</v>
      </c>
      <c r="AX272" s="15" t="s">
        <v>77</v>
      </c>
      <c r="AY272" s="256" t="s">
        <v>123</v>
      </c>
    </row>
    <row r="273" s="2" customFormat="1" ht="16.5" customHeight="1">
      <c r="A273" s="39"/>
      <c r="B273" s="40"/>
      <c r="C273" s="205" t="s">
        <v>414</v>
      </c>
      <c r="D273" s="206" t="s">
        <v>125</v>
      </c>
      <c r="E273" s="207" t="s">
        <v>415</v>
      </c>
      <c r="F273" s="208" t="s">
        <v>416</v>
      </c>
      <c r="G273" s="209" t="s">
        <v>325</v>
      </c>
      <c r="H273" s="210">
        <v>12</v>
      </c>
      <c r="I273" s="211"/>
      <c r="J273" s="212">
        <f>ROUND(I273*H273,2)</f>
        <v>0</v>
      </c>
      <c r="K273" s="208" t="s">
        <v>129</v>
      </c>
      <c r="L273" s="45"/>
      <c r="M273" s="213" t="s">
        <v>19</v>
      </c>
      <c r="N273" s="214" t="s">
        <v>43</v>
      </c>
      <c r="O273" s="85"/>
      <c r="P273" s="215">
        <f>O273*H273</f>
        <v>0</v>
      </c>
      <c r="Q273" s="215">
        <v>4.0000000000000003E-05</v>
      </c>
      <c r="R273" s="215">
        <f>Q273*H273</f>
        <v>0.00048000000000000007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238</v>
      </c>
      <c r="AT273" s="217" t="s">
        <v>125</v>
      </c>
      <c r="AU273" s="217" t="s">
        <v>81</v>
      </c>
      <c r="AY273" s="18" t="s">
        <v>123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77</v>
      </c>
      <c r="BK273" s="218">
        <f>ROUND(I273*H273,2)</f>
        <v>0</v>
      </c>
      <c r="BL273" s="18" t="s">
        <v>238</v>
      </c>
      <c r="BM273" s="217" t="s">
        <v>417</v>
      </c>
    </row>
    <row r="274" s="2" customFormat="1">
      <c r="A274" s="39"/>
      <c r="B274" s="40"/>
      <c r="C274" s="41"/>
      <c r="D274" s="219" t="s">
        <v>132</v>
      </c>
      <c r="E274" s="41"/>
      <c r="F274" s="220" t="s">
        <v>418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132</v>
      </c>
      <c r="AU274" s="18" t="s">
        <v>81</v>
      </c>
    </row>
    <row r="275" s="13" customFormat="1">
      <c r="A275" s="13"/>
      <c r="B275" s="224"/>
      <c r="C275" s="225"/>
      <c r="D275" s="226" t="s">
        <v>134</v>
      </c>
      <c r="E275" s="227" t="s">
        <v>19</v>
      </c>
      <c r="F275" s="228" t="s">
        <v>213</v>
      </c>
      <c r="G275" s="225"/>
      <c r="H275" s="229">
        <v>12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134</v>
      </c>
      <c r="AU275" s="235" t="s">
        <v>81</v>
      </c>
      <c r="AV275" s="13" t="s">
        <v>81</v>
      </c>
      <c r="AW275" s="13" t="s">
        <v>33</v>
      </c>
      <c r="AX275" s="13" t="s">
        <v>77</v>
      </c>
      <c r="AY275" s="235" t="s">
        <v>123</v>
      </c>
    </row>
    <row r="276" s="2" customFormat="1" ht="16.5" customHeight="1">
      <c r="A276" s="39"/>
      <c r="B276" s="40"/>
      <c r="C276" s="205" t="s">
        <v>419</v>
      </c>
      <c r="D276" s="206" t="s">
        <v>125</v>
      </c>
      <c r="E276" s="207" t="s">
        <v>420</v>
      </c>
      <c r="F276" s="208" t="s">
        <v>421</v>
      </c>
      <c r="G276" s="209" t="s">
        <v>325</v>
      </c>
      <c r="H276" s="210">
        <v>4</v>
      </c>
      <c r="I276" s="211"/>
      <c r="J276" s="212">
        <f>ROUND(I276*H276,2)</f>
        <v>0</v>
      </c>
      <c r="K276" s="208" t="s">
        <v>129</v>
      </c>
      <c r="L276" s="45"/>
      <c r="M276" s="213" t="s">
        <v>19</v>
      </c>
      <c r="N276" s="214" t="s">
        <v>43</v>
      </c>
      <c r="O276" s="85"/>
      <c r="P276" s="215">
        <f>O276*H276</f>
        <v>0</v>
      </c>
      <c r="Q276" s="215">
        <v>4.0000000000000003E-05</v>
      </c>
      <c r="R276" s="215">
        <f>Q276*H276</f>
        <v>0.00016000000000000001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238</v>
      </c>
      <c r="AT276" s="217" t="s">
        <v>125</v>
      </c>
      <c r="AU276" s="217" t="s">
        <v>81</v>
      </c>
      <c r="AY276" s="18" t="s">
        <v>123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77</v>
      </c>
      <c r="BK276" s="218">
        <f>ROUND(I276*H276,2)</f>
        <v>0</v>
      </c>
      <c r="BL276" s="18" t="s">
        <v>238</v>
      </c>
      <c r="BM276" s="217" t="s">
        <v>422</v>
      </c>
    </row>
    <row r="277" s="2" customFormat="1">
      <c r="A277" s="39"/>
      <c r="B277" s="40"/>
      <c r="C277" s="41"/>
      <c r="D277" s="219" t="s">
        <v>132</v>
      </c>
      <c r="E277" s="41"/>
      <c r="F277" s="220" t="s">
        <v>423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132</v>
      </c>
      <c r="AU277" s="18" t="s">
        <v>81</v>
      </c>
    </row>
    <row r="278" s="13" customFormat="1">
      <c r="A278" s="13"/>
      <c r="B278" s="224"/>
      <c r="C278" s="225"/>
      <c r="D278" s="226" t="s">
        <v>134</v>
      </c>
      <c r="E278" s="227" t="s">
        <v>19</v>
      </c>
      <c r="F278" s="228" t="s">
        <v>130</v>
      </c>
      <c r="G278" s="225"/>
      <c r="H278" s="229">
        <v>4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134</v>
      </c>
      <c r="AU278" s="235" t="s">
        <v>81</v>
      </c>
      <c r="AV278" s="13" t="s">
        <v>81</v>
      </c>
      <c r="AW278" s="13" t="s">
        <v>33</v>
      </c>
      <c r="AX278" s="13" t="s">
        <v>77</v>
      </c>
      <c r="AY278" s="235" t="s">
        <v>123</v>
      </c>
    </row>
    <row r="279" s="2" customFormat="1" ht="16.5" customHeight="1">
      <c r="A279" s="39"/>
      <c r="B279" s="40"/>
      <c r="C279" s="205" t="s">
        <v>424</v>
      </c>
      <c r="D279" s="206" t="s">
        <v>125</v>
      </c>
      <c r="E279" s="207" t="s">
        <v>425</v>
      </c>
      <c r="F279" s="208" t="s">
        <v>426</v>
      </c>
      <c r="G279" s="209" t="s">
        <v>146</v>
      </c>
      <c r="H279" s="210">
        <v>121.712</v>
      </c>
      <c r="I279" s="211"/>
      <c r="J279" s="212">
        <f>ROUND(I279*H279,2)</f>
        <v>0</v>
      </c>
      <c r="K279" s="208" t="s">
        <v>129</v>
      </c>
      <c r="L279" s="45"/>
      <c r="M279" s="213" t="s">
        <v>19</v>
      </c>
      <c r="N279" s="214" t="s">
        <v>43</v>
      </c>
      <c r="O279" s="85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238</v>
      </c>
      <c r="AT279" s="217" t="s">
        <v>125</v>
      </c>
      <c r="AU279" s="217" t="s">
        <v>81</v>
      </c>
      <c r="AY279" s="18" t="s">
        <v>123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77</v>
      </c>
      <c r="BK279" s="218">
        <f>ROUND(I279*H279,2)</f>
        <v>0</v>
      </c>
      <c r="BL279" s="18" t="s">
        <v>238</v>
      </c>
      <c r="BM279" s="217" t="s">
        <v>427</v>
      </c>
    </row>
    <row r="280" s="2" customFormat="1">
      <c r="A280" s="39"/>
      <c r="B280" s="40"/>
      <c r="C280" s="41"/>
      <c r="D280" s="219" t="s">
        <v>132</v>
      </c>
      <c r="E280" s="41"/>
      <c r="F280" s="220" t="s">
        <v>428</v>
      </c>
      <c r="G280" s="41"/>
      <c r="H280" s="41"/>
      <c r="I280" s="221"/>
      <c r="J280" s="41"/>
      <c r="K280" s="41"/>
      <c r="L280" s="45"/>
      <c r="M280" s="222"/>
      <c r="N280" s="223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132</v>
      </c>
      <c r="AU280" s="18" t="s">
        <v>81</v>
      </c>
    </row>
    <row r="281" s="14" customFormat="1">
      <c r="A281" s="14"/>
      <c r="B281" s="236"/>
      <c r="C281" s="237"/>
      <c r="D281" s="226" t="s">
        <v>134</v>
      </c>
      <c r="E281" s="238" t="s">
        <v>19</v>
      </c>
      <c r="F281" s="239" t="s">
        <v>429</v>
      </c>
      <c r="G281" s="237"/>
      <c r="H281" s="238" t="s">
        <v>19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134</v>
      </c>
      <c r="AU281" s="245" t="s">
        <v>81</v>
      </c>
      <c r="AV281" s="14" t="s">
        <v>77</v>
      </c>
      <c r="AW281" s="14" t="s">
        <v>33</v>
      </c>
      <c r="AX281" s="14" t="s">
        <v>72</v>
      </c>
      <c r="AY281" s="245" t="s">
        <v>123</v>
      </c>
    </row>
    <row r="282" s="13" customFormat="1">
      <c r="A282" s="13"/>
      <c r="B282" s="224"/>
      <c r="C282" s="225"/>
      <c r="D282" s="226" t="s">
        <v>134</v>
      </c>
      <c r="E282" s="227" t="s">
        <v>19</v>
      </c>
      <c r="F282" s="228" t="s">
        <v>430</v>
      </c>
      <c r="G282" s="225"/>
      <c r="H282" s="229">
        <v>121.712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134</v>
      </c>
      <c r="AU282" s="235" t="s">
        <v>81</v>
      </c>
      <c r="AV282" s="13" t="s">
        <v>81</v>
      </c>
      <c r="AW282" s="13" t="s">
        <v>33</v>
      </c>
      <c r="AX282" s="13" t="s">
        <v>72</v>
      </c>
      <c r="AY282" s="235" t="s">
        <v>123</v>
      </c>
    </row>
    <row r="283" s="15" customFormat="1">
      <c r="A283" s="15"/>
      <c r="B283" s="246"/>
      <c r="C283" s="247"/>
      <c r="D283" s="226" t="s">
        <v>134</v>
      </c>
      <c r="E283" s="248" t="s">
        <v>19</v>
      </c>
      <c r="F283" s="249" t="s">
        <v>143</v>
      </c>
      <c r="G283" s="247"/>
      <c r="H283" s="250">
        <v>121.712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134</v>
      </c>
      <c r="AU283" s="256" t="s">
        <v>81</v>
      </c>
      <c r="AV283" s="15" t="s">
        <v>130</v>
      </c>
      <c r="AW283" s="15" t="s">
        <v>33</v>
      </c>
      <c r="AX283" s="15" t="s">
        <v>77</v>
      </c>
      <c r="AY283" s="256" t="s">
        <v>123</v>
      </c>
    </row>
    <row r="284" s="2" customFormat="1" ht="24.15" customHeight="1">
      <c r="A284" s="39"/>
      <c r="B284" s="40"/>
      <c r="C284" s="205" t="s">
        <v>431</v>
      </c>
      <c r="D284" s="205" t="s">
        <v>125</v>
      </c>
      <c r="E284" s="207" t="s">
        <v>432</v>
      </c>
      <c r="F284" s="208" t="s">
        <v>433</v>
      </c>
      <c r="G284" s="209" t="s">
        <v>138</v>
      </c>
      <c r="H284" s="210">
        <v>1.0960000000000001</v>
      </c>
      <c r="I284" s="211"/>
      <c r="J284" s="212">
        <f>ROUND(I284*H284,2)</f>
        <v>0</v>
      </c>
      <c r="K284" s="208" t="s">
        <v>129</v>
      </c>
      <c r="L284" s="45"/>
      <c r="M284" s="213" t="s">
        <v>19</v>
      </c>
      <c r="N284" s="214" t="s">
        <v>43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238</v>
      </c>
      <c r="AT284" s="217" t="s">
        <v>125</v>
      </c>
      <c r="AU284" s="217" t="s">
        <v>81</v>
      </c>
      <c r="AY284" s="18" t="s">
        <v>123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77</v>
      </c>
      <c r="BK284" s="218">
        <f>ROUND(I284*H284,2)</f>
        <v>0</v>
      </c>
      <c r="BL284" s="18" t="s">
        <v>238</v>
      </c>
      <c r="BM284" s="217" t="s">
        <v>434</v>
      </c>
    </row>
    <row r="285" s="2" customFormat="1">
      <c r="A285" s="39"/>
      <c r="B285" s="40"/>
      <c r="C285" s="41"/>
      <c r="D285" s="219" t="s">
        <v>132</v>
      </c>
      <c r="E285" s="41"/>
      <c r="F285" s="220" t="s">
        <v>435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132</v>
      </c>
      <c r="AU285" s="18" t="s">
        <v>81</v>
      </c>
    </row>
    <row r="286" s="2" customFormat="1" ht="24.15" customHeight="1">
      <c r="A286" s="39"/>
      <c r="B286" s="40"/>
      <c r="C286" s="205" t="s">
        <v>436</v>
      </c>
      <c r="D286" s="205" t="s">
        <v>125</v>
      </c>
      <c r="E286" s="207" t="s">
        <v>437</v>
      </c>
      <c r="F286" s="208" t="s">
        <v>438</v>
      </c>
      <c r="G286" s="209" t="s">
        <v>138</v>
      </c>
      <c r="H286" s="210">
        <v>1.0960000000000001</v>
      </c>
      <c r="I286" s="211"/>
      <c r="J286" s="212">
        <f>ROUND(I286*H286,2)</f>
        <v>0</v>
      </c>
      <c r="K286" s="208" t="s">
        <v>129</v>
      </c>
      <c r="L286" s="45"/>
      <c r="M286" s="213" t="s">
        <v>19</v>
      </c>
      <c r="N286" s="214" t="s">
        <v>43</v>
      </c>
      <c r="O286" s="85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238</v>
      </c>
      <c r="AT286" s="217" t="s">
        <v>125</v>
      </c>
      <c r="AU286" s="217" t="s">
        <v>81</v>
      </c>
      <c r="AY286" s="18" t="s">
        <v>123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77</v>
      </c>
      <c r="BK286" s="218">
        <f>ROUND(I286*H286,2)</f>
        <v>0</v>
      </c>
      <c r="BL286" s="18" t="s">
        <v>238</v>
      </c>
      <c r="BM286" s="217" t="s">
        <v>439</v>
      </c>
    </row>
    <row r="287" s="2" customFormat="1">
      <c r="A287" s="39"/>
      <c r="B287" s="40"/>
      <c r="C287" s="41"/>
      <c r="D287" s="219" t="s">
        <v>132</v>
      </c>
      <c r="E287" s="41"/>
      <c r="F287" s="220" t="s">
        <v>440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132</v>
      </c>
      <c r="AU287" s="18" t="s">
        <v>81</v>
      </c>
    </row>
    <row r="288" s="12" customFormat="1" ht="22.8" customHeight="1">
      <c r="A288" s="12"/>
      <c r="B288" s="189"/>
      <c r="C288" s="190"/>
      <c r="D288" s="191" t="s">
        <v>71</v>
      </c>
      <c r="E288" s="203" t="s">
        <v>441</v>
      </c>
      <c r="F288" s="203" t="s">
        <v>442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SUM(P289:P311)</f>
        <v>0</v>
      </c>
      <c r="Q288" s="197"/>
      <c r="R288" s="198">
        <f>SUM(R289:R311)</f>
        <v>0.04461205</v>
      </c>
      <c r="S288" s="197"/>
      <c r="T288" s="199">
        <f>SUM(T289:T311)</f>
        <v>0.87531000000000003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81</v>
      </c>
      <c r="AT288" s="201" t="s">
        <v>71</v>
      </c>
      <c r="AU288" s="201" t="s">
        <v>77</v>
      </c>
      <c r="AY288" s="200" t="s">
        <v>123</v>
      </c>
      <c r="BK288" s="202">
        <f>SUM(BK289:BK311)</f>
        <v>0</v>
      </c>
    </row>
    <row r="289" s="2" customFormat="1" ht="21.75" customHeight="1">
      <c r="A289" s="39"/>
      <c r="B289" s="40"/>
      <c r="C289" s="205" t="s">
        <v>443</v>
      </c>
      <c r="D289" s="206" t="s">
        <v>125</v>
      </c>
      <c r="E289" s="207" t="s">
        <v>444</v>
      </c>
      <c r="F289" s="208" t="s">
        <v>445</v>
      </c>
      <c r="G289" s="209" t="s">
        <v>146</v>
      </c>
      <c r="H289" s="210">
        <v>2.2050000000000001</v>
      </c>
      <c r="I289" s="211"/>
      <c r="J289" s="212">
        <f>ROUND(I289*H289,2)</f>
        <v>0</v>
      </c>
      <c r="K289" s="208" t="s">
        <v>129</v>
      </c>
      <c r="L289" s="45"/>
      <c r="M289" s="213" t="s">
        <v>19</v>
      </c>
      <c r="N289" s="214" t="s">
        <v>43</v>
      </c>
      <c r="O289" s="85"/>
      <c r="P289" s="215">
        <f>O289*H289</f>
        <v>0</v>
      </c>
      <c r="Q289" s="215">
        <v>0.0044999999999999997</v>
      </c>
      <c r="R289" s="215">
        <f>Q289*H289</f>
        <v>0.009922499999999999</v>
      </c>
      <c r="S289" s="215">
        <v>0</v>
      </c>
      <c r="T289" s="21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7" t="s">
        <v>238</v>
      </c>
      <c r="AT289" s="217" t="s">
        <v>125</v>
      </c>
      <c r="AU289" s="217" t="s">
        <v>81</v>
      </c>
      <c r="AY289" s="18" t="s">
        <v>123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77</v>
      </c>
      <c r="BK289" s="218">
        <f>ROUND(I289*H289,2)</f>
        <v>0</v>
      </c>
      <c r="BL289" s="18" t="s">
        <v>238</v>
      </c>
      <c r="BM289" s="217" t="s">
        <v>446</v>
      </c>
    </row>
    <row r="290" s="2" customFormat="1">
      <c r="A290" s="39"/>
      <c r="B290" s="40"/>
      <c r="C290" s="41"/>
      <c r="D290" s="219" t="s">
        <v>132</v>
      </c>
      <c r="E290" s="41"/>
      <c r="F290" s="220" t="s">
        <v>447</v>
      </c>
      <c r="G290" s="41"/>
      <c r="H290" s="41"/>
      <c r="I290" s="221"/>
      <c r="J290" s="41"/>
      <c r="K290" s="41"/>
      <c r="L290" s="45"/>
      <c r="M290" s="222"/>
      <c r="N290" s="223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132</v>
      </c>
      <c r="AU290" s="18" t="s">
        <v>81</v>
      </c>
    </row>
    <row r="291" s="14" customFormat="1">
      <c r="A291" s="14"/>
      <c r="B291" s="236"/>
      <c r="C291" s="237"/>
      <c r="D291" s="226" t="s">
        <v>134</v>
      </c>
      <c r="E291" s="238" t="s">
        <v>19</v>
      </c>
      <c r="F291" s="239" t="s">
        <v>169</v>
      </c>
      <c r="G291" s="237"/>
      <c r="H291" s="238" t="s">
        <v>19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134</v>
      </c>
      <c r="AU291" s="245" t="s">
        <v>81</v>
      </c>
      <c r="AV291" s="14" t="s">
        <v>77</v>
      </c>
      <c r="AW291" s="14" t="s">
        <v>33</v>
      </c>
      <c r="AX291" s="14" t="s">
        <v>72</v>
      </c>
      <c r="AY291" s="245" t="s">
        <v>123</v>
      </c>
    </row>
    <row r="292" s="13" customFormat="1">
      <c r="A292" s="13"/>
      <c r="B292" s="224"/>
      <c r="C292" s="225"/>
      <c r="D292" s="226" t="s">
        <v>134</v>
      </c>
      <c r="E292" s="227" t="s">
        <v>19</v>
      </c>
      <c r="F292" s="228" t="s">
        <v>448</v>
      </c>
      <c r="G292" s="225"/>
      <c r="H292" s="229">
        <v>2.2050000000000001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134</v>
      </c>
      <c r="AU292" s="235" t="s">
        <v>81</v>
      </c>
      <c r="AV292" s="13" t="s">
        <v>81</v>
      </c>
      <c r="AW292" s="13" t="s">
        <v>33</v>
      </c>
      <c r="AX292" s="13" t="s">
        <v>72</v>
      </c>
      <c r="AY292" s="235" t="s">
        <v>123</v>
      </c>
    </row>
    <row r="293" s="15" customFormat="1">
      <c r="A293" s="15"/>
      <c r="B293" s="246"/>
      <c r="C293" s="247"/>
      <c r="D293" s="226" t="s">
        <v>134</v>
      </c>
      <c r="E293" s="248" t="s">
        <v>19</v>
      </c>
      <c r="F293" s="249" t="s">
        <v>143</v>
      </c>
      <c r="G293" s="247"/>
      <c r="H293" s="250">
        <v>2.2050000000000001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134</v>
      </c>
      <c r="AU293" s="256" t="s">
        <v>81</v>
      </c>
      <c r="AV293" s="15" t="s">
        <v>130</v>
      </c>
      <c r="AW293" s="15" t="s">
        <v>33</v>
      </c>
      <c r="AX293" s="15" t="s">
        <v>77</v>
      </c>
      <c r="AY293" s="256" t="s">
        <v>123</v>
      </c>
    </row>
    <row r="294" s="2" customFormat="1" ht="16.5" customHeight="1">
      <c r="A294" s="39"/>
      <c r="B294" s="40"/>
      <c r="C294" s="205" t="s">
        <v>449</v>
      </c>
      <c r="D294" s="206" t="s">
        <v>125</v>
      </c>
      <c r="E294" s="207" t="s">
        <v>450</v>
      </c>
      <c r="F294" s="208" t="s">
        <v>451</v>
      </c>
      <c r="G294" s="209" t="s">
        <v>146</v>
      </c>
      <c r="H294" s="210">
        <v>10.74</v>
      </c>
      <c r="I294" s="211"/>
      <c r="J294" s="212">
        <f>ROUND(I294*H294,2)</f>
        <v>0</v>
      </c>
      <c r="K294" s="208" t="s">
        <v>129</v>
      </c>
      <c r="L294" s="45"/>
      <c r="M294" s="213" t="s">
        <v>19</v>
      </c>
      <c r="N294" s="214" t="s">
        <v>43</v>
      </c>
      <c r="O294" s="85"/>
      <c r="P294" s="215">
        <f>O294*H294</f>
        <v>0</v>
      </c>
      <c r="Q294" s="215">
        <v>0</v>
      </c>
      <c r="R294" s="215">
        <f>Q294*H294</f>
        <v>0</v>
      </c>
      <c r="S294" s="215">
        <v>0.081500000000000003</v>
      </c>
      <c r="T294" s="216">
        <f>S294*H294</f>
        <v>0.87531000000000003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238</v>
      </c>
      <c r="AT294" s="217" t="s">
        <v>125</v>
      </c>
      <c r="AU294" s="217" t="s">
        <v>81</v>
      </c>
      <c r="AY294" s="18" t="s">
        <v>123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77</v>
      </c>
      <c r="BK294" s="218">
        <f>ROUND(I294*H294,2)</f>
        <v>0</v>
      </c>
      <c r="BL294" s="18" t="s">
        <v>238</v>
      </c>
      <c r="BM294" s="217" t="s">
        <v>452</v>
      </c>
    </row>
    <row r="295" s="2" customFormat="1">
      <c r="A295" s="39"/>
      <c r="B295" s="40"/>
      <c r="C295" s="41"/>
      <c r="D295" s="219" t="s">
        <v>132</v>
      </c>
      <c r="E295" s="41"/>
      <c r="F295" s="220" t="s">
        <v>453</v>
      </c>
      <c r="G295" s="41"/>
      <c r="H295" s="41"/>
      <c r="I295" s="221"/>
      <c r="J295" s="41"/>
      <c r="K295" s="41"/>
      <c r="L295" s="45"/>
      <c r="M295" s="222"/>
      <c r="N295" s="223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132</v>
      </c>
      <c r="AU295" s="18" t="s">
        <v>81</v>
      </c>
    </row>
    <row r="296" s="14" customFormat="1">
      <c r="A296" s="14"/>
      <c r="B296" s="236"/>
      <c r="C296" s="237"/>
      <c r="D296" s="226" t="s">
        <v>134</v>
      </c>
      <c r="E296" s="238" t="s">
        <v>19</v>
      </c>
      <c r="F296" s="239" t="s">
        <v>454</v>
      </c>
      <c r="G296" s="237"/>
      <c r="H296" s="238" t="s">
        <v>19</v>
      </c>
      <c r="I296" s="240"/>
      <c r="J296" s="237"/>
      <c r="K296" s="237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134</v>
      </c>
      <c r="AU296" s="245" t="s">
        <v>81</v>
      </c>
      <c r="AV296" s="14" t="s">
        <v>77</v>
      </c>
      <c r="AW296" s="14" t="s">
        <v>33</v>
      </c>
      <c r="AX296" s="14" t="s">
        <v>72</v>
      </c>
      <c r="AY296" s="245" t="s">
        <v>123</v>
      </c>
    </row>
    <row r="297" s="13" customFormat="1">
      <c r="A297" s="13"/>
      <c r="B297" s="224"/>
      <c r="C297" s="225"/>
      <c r="D297" s="226" t="s">
        <v>134</v>
      </c>
      <c r="E297" s="227" t="s">
        <v>19</v>
      </c>
      <c r="F297" s="228" t="s">
        <v>455</v>
      </c>
      <c r="G297" s="225"/>
      <c r="H297" s="229">
        <v>7.5899999999999999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134</v>
      </c>
      <c r="AU297" s="235" t="s">
        <v>81</v>
      </c>
      <c r="AV297" s="13" t="s">
        <v>81</v>
      </c>
      <c r="AW297" s="13" t="s">
        <v>33</v>
      </c>
      <c r="AX297" s="13" t="s">
        <v>72</v>
      </c>
      <c r="AY297" s="235" t="s">
        <v>123</v>
      </c>
    </row>
    <row r="298" s="14" customFormat="1">
      <c r="A298" s="14"/>
      <c r="B298" s="236"/>
      <c r="C298" s="237"/>
      <c r="D298" s="226" t="s">
        <v>134</v>
      </c>
      <c r="E298" s="238" t="s">
        <v>19</v>
      </c>
      <c r="F298" s="239" t="s">
        <v>456</v>
      </c>
      <c r="G298" s="237"/>
      <c r="H298" s="238" t="s">
        <v>19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134</v>
      </c>
      <c r="AU298" s="245" t="s">
        <v>81</v>
      </c>
      <c r="AV298" s="14" t="s">
        <v>77</v>
      </c>
      <c r="AW298" s="14" t="s">
        <v>33</v>
      </c>
      <c r="AX298" s="14" t="s">
        <v>72</v>
      </c>
      <c r="AY298" s="245" t="s">
        <v>123</v>
      </c>
    </row>
    <row r="299" s="13" customFormat="1">
      <c r="A299" s="13"/>
      <c r="B299" s="224"/>
      <c r="C299" s="225"/>
      <c r="D299" s="226" t="s">
        <v>134</v>
      </c>
      <c r="E299" s="227" t="s">
        <v>19</v>
      </c>
      <c r="F299" s="228" t="s">
        <v>457</v>
      </c>
      <c r="G299" s="225"/>
      <c r="H299" s="229">
        <v>3.1499999999999999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134</v>
      </c>
      <c r="AU299" s="235" t="s">
        <v>81</v>
      </c>
      <c r="AV299" s="13" t="s">
        <v>81</v>
      </c>
      <c r="AW299" s="13" t="s">
        <v>33</v>
      </c>
      <c r="AX299" s="13" t="s">
        <v>72</v>
      </c>
      <c r="AY299" s="235" t="s">
        <v>123</v>
      </c>
    </row>
    <row r="300" s="15" customFormat="1">
      <c r="A300" s="15"/>
      <c r="B300" s="246"/>
      <c r="C300" s="247"/>
      <c r="D300" s="226" t="s">
        <v>134</v>
      </c>
      <c r="E300" s="248" t="s">
        <v>19</v>
      </c>
      <c r="F300" s="249" t="s">
        <v>143</v>
      </c>
      <c r="G300" s="247"/>
      <c r="H300" s="250">
        <v>10.74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134</v>
      </c>
      <c r="AU300" s="256" t="s">
        <v>81</v>
      </c>
      <c r="AV300" s="15" t="s">
        <v>130</v>
      </c>
      <c r="AW300" s="15" t="s">
        <v>33</v>
      </c>
      <c r="AX300" s="15" t="s">
        <v>77</v>
      </c>
      <c r="AY300" s="256" t="s">
        <v>123</v>
      </c>
    </row>
    <row r="301" s="2" customFormat="1" ht="24.15" customHeight="1">
      <c r="A301" s="39"/>
      <c r="B301" s="40"/>
      <c r="C301" s="205" t="s">
        <v>458</v>
      </c>
      <c r="D301" s="206" t="s">
        <v>125</v>
      </c>
      <c r="E301" s="207" t="s">
        <v>459</v>
      </c>
      <c r="F301" s="208" t="s">
        <v>460</v>
      </c>
      <c r="G301" s="209" t="s">
        <v>146</v>
      </c>
      <c r="H301" s="210">
        <v>2.2050000000000001</v>
      </c>
      <c r="I301" s="211"/>
      <c r="J301" s="212">
        <f>ROUND(I301*H301,2)</f>
        <v>0</v>
      </c>
      <c r="K301" s="208" t="s">
        <v>129</v>
      </c>
      <c r="L301" s="45"/>
      <c r="M301" s="213" t="s">
        <v>19</v>
      </c>
      <c r="N301" s="214" t="s">
        <v>43</v>
      </c>
      <c r="O301" s="85"/>
      <c r="P301" s="215">
        <f>O301*H301</f>
        <v>0</v>
      </c>
      <c r="Q301" s="215">
        <v>0.0049500000000000004</v>
      </c>
      <c r="R301" s="215">
        <f>Q301*H301</f>
        <v>0.010914750000000001</v>
      </c>
      <c r="S301" s="215">
        <v>0</v>
      </c>
      <c r="T301" s="21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238</v>
      </c>
      <c r="AT301" s="217" t="s">
        <v>125</v>
      </c>
      <c r="AU301" s="217" t="s">
        <v>81</v>
      </c>
      <c r="AY301" s="18" t="s">
        <v>123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77</v>
      </c>
      <c r="BK301" s="218">
        <f>ROUND(I301*H301,2)</f>
        <v>0</v>
      </c>
      <c r="BL301" s="18" t="s">
        <v>238</v>
      </c>
      <c r="BM301" s="217" t="s">
        <v>461</v>
      </c>
    </row>
    <row r="302" s="2" customFormat="1">
      <c r="A302" s="39"/>
      <c r="B302" s="40"/>
      <c r="C302" s="41"/>
      <c r="D302" s="219" t="s">
        <v>132</v>
      </c>
      <c r="E302" s="41"/>
      <c r="F302" s="220" t="s">
        <v>462</v>
      </c>
      <c r="G302" s="41"/>
      <c r="H302" s="41"/>
      <c r="I302" s="221"/>
      <c r="J302" s="41"/>
      <c r="K302" s="41"/>
      <c r="L302" s="45"/>
      <c r="M302" s="222"/>
      <c r="N302" s="223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132</v>
      </c>
      <c r="AU302" s="18" t="s">
        <v>81</v>
      </c>
    </row>
    <row r="303" s="14" customFormat="1">
      <c r="A303" s="14"/>
      <c r="B303" s="236"/>
      <c r="C303" s="237"/>
      <c r="D303" s="226" t="s">
        <v>134</v>
      </c>
      <c r="E303" s="238" t="s">
        <v>19</v>
      </c>
      <c r="F303" s="239" t="s">
        <v>169</v>
      </c>
      <c r="G303" s="237"/>
      <c r="H303" s="238" t="s">
        <v>19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134</v>
      </c>
      <c r="AU303" s="245" t="s">
        <v>81</v>
      </c>
      <c r="AV303" s="14" t="s">
        <v>77</v>
      </c>
      <c r="AW303" s="14" t="s">
        <v>33</v>
      </c>
      <c r="AX303" s="14" t="s">
        <v>72</v>
      </c>
      <c r="AY303" s="245" t="s">
        <v>123</v>
      </c>
    </row>
    <row r="304" s="13" customFormat="1">
      <c r="A304" s="13"/>
      <c r="B304" s="224"/>
      <c r="C304" s="225"/>
      <c r="D304" s="226" t="s">
        <v>134</v>
      </c>
      <c r="E304" s="227" t="s">
        <v>19</v>
      </c>
      <c r="F304" s="228" t="s">
        <v>448</v>
      </c>
      <c r="G304" s="225"/>
      <c r="H304" s="229">
        <v>2.2050000000000001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134</v>
      </c>
      <c r="AU304" s="235" t="s">
        <v>81</v>
      </c>
      <c r="AV304" s="13" t="s">
        <v>81</v>
      </c>
      <c r="AW304" s="13" t="s">
        <v>33</v>
      </c>
      <c r="AX304" s="13" t="s">
        <v>72</v>
      </c>
      <c r="AY304" s="235" t="s">
        <v>123</v>
      </c>
    </row>
    <row r="305" s="15" customFormat="1">
      <c r="A305" s="15"/>
      <c r="B305" s="246"/>
      <c r="C305" s="247"/>
      <c r="D305" s="226" t="s">
        <v>134</v>
      </c>
      <c r="E305" s="248" t="s">
        <v>19</v>
      </c>
      <c r="F305" s="249" t="s">
        <v>143</v>
      </c>
      <c r="G305" s="247"/>
      <c r="H305" s="250">
        <v>2.2050000000000001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134</v>
      </c>
      <c r="AU305" s="256" t="s">
        <v>81</v>
      </c>
      <c r="AV305" s="15" t="s">
        <v>130</v>
      </c>
      <c r="AW305" s="15" t="s">
        <v>33</v>
      </c>
      <c r="AX305" s="15" t="s">
        <v>77</v>
      </c>
      <c r="AY305" s="256" t="s">
        <v>123</v>
      </c>
    </row>
    <row r="306" s="2" customFormat="1" ht="16.5" customHeight="1">
      <c r="A306" s="39"/>
      <c r="B306" s="40"/>
      <c r="C306" s="257" t="s">
        <v>463</v>
      </c>
      <c r="D306" s="258" t="s">
        <v>393</v>
      </c>
      <c r="E306" s="259" t="s">
        <v>464</v>
      </c>
      <c r="F306" s="260" t="s">
        <v>465</v>
      </c>
      <c r="G306" s="261" t="s">
        <v>146</v>
      </c>
      <c r="H306" s="262">
        <v>2.4260000000000002</v>
      </c>
      <c r="I306" s="263"/>
      <c r="J306" s="264">
        <f>ROUND(I306*H306,2)</f>
        <v>0</v>
      </c>
      <c r="K306" s="260" t="s">
        <v>129</v>
      </c>
      <c r="L306" s="265"/>
      <c r="M306" s="266" t="s">
        <v>19</v>
      </c>
      <c r="N306" s="267" t="s">
        <v>43</v>
      </c>
      <c r="O306" s="85"/>
      <c r="P306" s="215">
        <f>O306*H306</f>
        <v>0</v>
      </c>
      <c r="Q306" s="215">
        <v>0.0097999999999999997</v>
      </c>
      <c r="R306" s="215">
        <f>Q306*H306</f>
        <v>0.023774800000000002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332</v>
      </c>
      <c r="AT306" s="217" t="s">
        <v>393</v>
      </c>
      <c r="AU306" s="217" t="s">
        <v>81</v>
      </c>
      <c r="AY306" s="18" t="s">
        <v>123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77</v>
      </c>
      <c r="BK306" s="218">
        <f>ROUND(I306*H306,2)</f>
        <v>0</v>
      </c>
      <c r="BL306" s="18" t="s">
        <v>238</v>
      </c>
      <c r="BM306" s="217" t="s">
        <v>466</v>
      </c>
    </row>
    <row r="307" s="13" customFormat="1">
      <c r="A307" s="13"/>
      <c r="B307" s="224"/>
      <c r="C307" s="225"/>
      <c r="D307" s="226" t="s">
        <v>134</v>
      </c>
      <c r="E307" s="227" t="s">
        <v>19</v>
      </c>
      <c r="F307" s="228" t="s">
        <v>467</v>
      </c>
      <c r="G307" s="225"/>
      <c r="H307" s="229">
        <v>2.4260000000000002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134</v>
      </c>
      <c r="AU307" s="235" t="s">
        <v>81</v>
      </c>
      <c r="AV307" s="13" t="s">
        <v>81</v>
      </c>
      <c r="AW307" s="13" t="s">
        <v>33</v>
      </c>
      <c r="AX307" s="13" t="s">
        <v>77</v>
      </c>
      <c r="AY307" s="235" t="s">
        <v>123</v>
      </c>
    </row>
    <row r="308" s="2" customFormat="1" ht="24.15" customHeight="1">
      <c r="A308" s="39"/>
      <c r="B308" s="40"/>
      <c r="C308" s="205" t="s">
        <v>468</v>
      </c>
      <c r="D308" s="205" t="s">
        <v>125</v>
      </c>
      <c r="E308" s="207" t="s">
        <v>469</v>
      </c>
      <c r="F308" s="208" t="s">
        <v>470</v>
      </c>
      <c r="G308" s="209" t="s">
        <v>138</v>
      </c>
      <c r="H308" s="210">
        <v>0.044999999999999998</v>
      </c>
      <c r="I308" s="211"/>
      <c r="J308" s="212">
        <f>ROUND(I308*H308,2)</f>
        <v>0</v>
      </c>
      <c r="K308" s="208" t="s">
        <v>129</v>
      </c>
      <c r="L308" s="45"/>
      <c r="M308" s="213" t="s">
        <v>19</v>
      </c>
      <c r="N308" s="214" t="s">
        <v>43</v>
      </c>
      <c r="O308" s="85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238</v>
      </c>
      <c r="AT308" s="217" t="s">
        <v>125</v>
      </c>
      <c r="AU308" s="217" t="s">
        <v>81</v>
      </c>
      <c r="AY308" s="18" t="s">
        <v>123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77</v>
      </c>
      <c r="BK308" s="218">
        <f>ROUND(I308*H308,2)</f>
        <v>0</v>
      </c>
      <c r="BL308" s="18" t="s">
        <v>238</v>
      </c>
      <c r="BM308" s="217" t="s">
        <v>471</v>
      </c>
    </row>
    <row r="309" s="2" customFormat="1">
      <c r="A309" s="39"/>
      <c r="B309" s="40"/>
      <c r="C309" s="41"/>
      <c r="D309" s="219" t="s">
        <v>132</v>
      </c>
      <c r="E309" s="41"/>
      <c r="F309" s="220" t="s">
        <v>472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132</v>
      </c>
      <c r="AU309" s="18" t="s">
        <v>81</v>
      </c>
    </row>
    <row r="310" s="2" customFormat="1" ht="24.15" customHeight="1">
      <c r="A310" s="39"/>
      <c r="B310" s="40"/>
      <c r="C310" s="205" t="s">
        <v>473</v>
      </c>
      <c r="D310" s="205" t="s">
        <v>125</v>
      </c>
      <c r="E310" s="207" t="s">
        <v>474</v>
      </c>
      <c r="F310" s="208" t="s">
        <v>475</v>
      </c>
      <c r="G310" s="209" t="s">
        <v>138</v>
      </c>
      <c r="H310" s="210">
        <v>0.044999999999999998</v>
      </c>
      <c r="I310" s="211"/>
      <c r="J310" s="212">
        <f>ROUND(I310*H310,2)</f>
        <v>0</v>
      </c>
      <c r="K310" s="208" t="s">
        <v>129</v>
      </c>
      <c r="L310" s="45"/>
      <c r="M310" s="213" t="s">
        <v>19</v>
      </c>
      <c r="N310" s="214" t="s">
        <v>43</v>
      </c>
      <c r="O310" s="85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238</v>
      </c>
      <c r="AT310" s="217" t="s">
        <v>125</v>
      </c>
      <c r="AU310" s="217" t="s">
        <v>81</v>
      </c>
      <c r="AY310" s="18" t="s">
        <v>123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77</v>
      </c>
      <c r="BK310" s="218">
        <f>ROUND(I310*H310,2)</f>
        <v>0</v>
      </c>
      <c r="BL310" s="18" t="s">
        <v>238</v>
      </c>
      <c r="BM310" s="217" t="s">
        <v>476</v>
      </c>
    </row>
    <row r="311" s="2" customFormat="1">
      <c r="A311" s="39"/>
      <c r="B311" s="40"/>
      <c r="C311" s="41"/>
      <c r="D311" s="219" t="s">
        <v>132</v>
      </c>
      <c r="E311" s="41"/>
      <c r="F311" s="220" t="s">
        <v>477</v>
      </c>
      <c r="G311" s="41"/>
      <c r="H311" s="41"/>
      <c r="I311" s="221"/>
      <c r="J311" s="41"/>
      <c r="K311" s="41"/>
      <c r="L311" s="45"/>
      <c r="M311" s="222"/>
      <c r="N311" s="223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132</v>
      </c>
      <c r="AU311" s="18" t="s">
        <v>81</v>
      </c>
    </row>
    <row r="312" s="12" customFormat="1" ht="22.8" customHeight="1">
      <c r="A312" s="12"/>
      <c r="B312" s="189"/>
      <c r="C312" s="190"/>
      <c r="D312" s="191" t="s">
        <v>71</v>
      </c>
      <c r="E312" s="203" t="s">
        <v>478</v>
      </c>
      <c r="F312" s="203" t="s">
        <v>479</v>
      </c>
      <c r="G312" s="190"/>
      <c r="H312" s="190"/>
      <c r="I312" s="193"/>
      <c r="J312" s="204">
        <f>BK312</f>
        <v>0</v>
      </c>
      <c r="K312" s="190"/>
      <c r="L312" s="195"/>
      <c r="M312" s="196"/>
      <c r="N312" s="197"/>
      <c r="O312" s="197"/>
      <c r="P312" s="198">
        <f>SUM(P313:P332)</f>
        <v>0</v>
      </c>
      <c r="Q312" s="197"/>
      <c r="R312" s="198">
        <f>SUM(R313:R332)</f>
        <v>0.0028561599999999999</v>
      </c>
      <c r="S312" s="197"/>
      <c r="T312" s="199">
        <f>SUM(T313:T332)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0" t="s">
        <v>81</v>
      </c>
      <c r="AT312" s="201" t="s">
        <v>71</v>
      </c>
      <c r="AU312" s="201" t="s">
        <v>77</v>
      </c>
      <c r="AY312" s="200" t="s">
        <v>123</v>
      </c>
      <c r="BK312" s="202">
        <f>SUM(BK313:BK332)</f>
        <v>0</v>
      </c>
    </row>
    <row r="313" s="2" customFormat="1" ht="24.15" customHeight="1">
      <c r="A313" s="39"/>
      <c r="B313" s="40"/>
      <c r="C313" s="205" t="s">
        <v>480</v>
      </c>
      <c r="D313" s="206" t="s">
        <v>125</v>
      </c>
      <c r="E313" s="207" t="s">
        <v>481</v>
      </c>
      <c r="F313" s="208" t="s">
        <v>482</v>
      </c>
      <c r="G313" s="209" t="s">
        <v>146</v>
      </c>
      <c r="H313" s="210">
        <v>4.6699999999999999</v>
      </c>
      <c r="I313" s="211"/>
      <c r="J313" s="212">
        <f>ROUND(I313*H313,2)</f>
        <v>0</v>
      </c>
      <c r="K313" s="208" t="s">
        <v>129</v>
      </c>
      <c r="L313" s="45"/>
      <c r="M313" s="213" t="s">
        <v>19</v>
      </c>
      <c r="N313" s="214" t="s">
        <v>43</v>
      </c>
      <c r="O313" s="85"/>
      <c r="P313" s="215">
        <f>O313*H313</f>
        <v>0</v>
      </c>
      <c r="Q313" s="215">
        <v>8.0000000000000007E-05</v>
      </c>
      <c r="R313" s="215">
        <f>Q313*H313</f>
        <v>0.00037360000000000003</v>
      </c>
      <c r="S313" s="215">
        <v>0</v>
      </c>
      <c r="T313" s="21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7" t="s">
        <v>238</v>
      </c>
      <c r="AT313" s="217" t="s">
        <v>125</v>
      </c>
      <c r="AU313" s="217" t="s">
        <v>81</v>
      </c>
      <c r="AY313" s="18" t="s">
        <v>123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77</v>
      </c>
      <c r="BK313" s="218">
        <f>ROUND(I313*H313,2)</f>
        <v>0</v>
      </c>
      <c r="BL313" s="18" t="s">
        <v>238</v>
      </c>
      <c r="BM313" s="217" t="s">
        <v>483</v>
      </c>
    </row>
    <row r="314" s="2" customFormat="1">
      <c r="A314" s="39"/>
      <c r="B314" s="40"/>
      <c r="C314" s="41"/>
      <c r="D314" s="219" t="s">
        <v>132</v>
      </c>
      <c r="E314" s="41"/>
      <c r="F314" s="220" t="s">
        <v>484</v>
      </c>
      <c r="G314" s="41"/>
      <c r="H314" s="41"/>
      <c r="I314" s="221"/>
      <c r="J314" s="41"/>
      <c r="K314" s="41"/>
      <c r="L314" s="45"/>
      <c r="M314" s="222"/>
      <c r="N314" s="223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132</v>
      </c>
      <c r="AU314" s="18" t="s">
        <v>81</v>
      </c>
    </row>
    <row r="315" s="14" customFormat="1">
      <c r="A315" s="14"/>
      <c r="B315" s="236"/>
      <c r="C315" s="237"/>
      <c r="D315" s="226" t="s">
        <v>134</v>
      </c>
      <c r="E315" s="238" t="s">
        <v>19</v>
      </c>
      <c r="F315" s="239" t="s">
        <v>485</v>
      </c>
      <c r="G315" s="237"/>
      <c r="H315" s="238" t="s">
        <v>19</v>
      </c>
      <c r="I315" s="240"/>
      <c r="J315" s="237"/>
      <c r="K315" s="237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134</v>
      </c>
      <c r="AU315" s="245" t="s">
        <v>81</v>
      </c>
      <c r="AV315" s="14" t="s">
        <v>77</v>
      </c>
      <c r="AW315" s="14" t="s">
        <v>33</v>
      </c>
      <c r="AX315" s="14" t="s">
        <v>72</v>
      </c>
      <c r="AY315" s="245" t="s">
        <v>123</v>
      </c>
    </row>
    <row r="316" s="13" customFormat="1">
      <c r="A316" s="13"/>
      <c r="B316" s="224"/>
      <c r="C316" s="225"/>
      <c r="D316" s="226" t="s">
        <v>134</v>
      </c>
      <c r="E316" s="227" t="s">
        <v>19</v>
      </c>
      <c r="F316" s="228" t="s">
        <v>486</v>
      </c>
      <c r="G316" s="225"/>
      <c r="H316" s="229">
        <v>1.96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134</v>
      </c>
      <c r="AU316" s="235" t="s">
        <v>81</v>
      </c>
      <c r="AV316" s="13" t="s">
        <v>81</v>
      </c>
      <c r="AW316" s="13" t="s">
        <v>33</v>
      </c>
      <c r="AX316" s="13" t="s">
        <v>72</v>
      </c>
      <c r="AY316" s="235" t="s">
        <v>123</v>
      </c>
    </row>
    <row r="317" s="13" customFormat="1">
      <c r="A317" s="13"/>
      <c r="B317" s="224"/>
      <c r="C317" s="225"/>
      <c r="D317" s="226" t="s">
        <v>134</v>
      </c>
      <c r="E317" s="227" t="s">
        <v>19</v>
      </c>
      <c r="F317" s="228" t="s">
        <v>487</v>
      </c>
      <c r="G317" s="225"/>
      <c r="H317" s="229">
        <v>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134</v>
      </c>
      <c r="AU317" s="235" t="s">
        <v>81</v>
      </c>
      <c r="AV317" s="13" t="s">
        <v>81</v>
      </c>
      <c r="AW317" s="13" t="s">
        <v>33</v>
      </c>
      <c r="AX317" s="13" t="s">
        <v>72</v>
      </c>
      <c r="AY317" s="235" t="s">
        <v>123</v>
      </c>
    </row>
    <row r="318" s="13" customFormat="1">
      <c r="A318" s="13"/>
      <c r="B318" s="224"/>
      <c r="C318" s="225"/>
      <c r="D318" s="226" t="s">
        <v>134</v>
      </c>
      <c r="E318" s="227" t="s">
        <v>19</v>
      </c>
      <c r="F318" s="228" t="s">
        <v>488</v>
      </c>
      <c r="G318" s="225"/>
      <c r="H318" s="229">
        <v>1.71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134</v>
      </c>
      <c r="AU318" s="235" t="s">
        <v>81</v>
      </c>
      <c r="AV318" s="13" t="s">
        <v>81</v>
      </c>
      <c r="AW318" s="13" t="s">
        <v>33</v>
      </c>
      <c r="AX318" s="13" t="s">
        <v>72</v>
      </c>
      <c r="AY318" s="235" t="s">
        <v>123</v>
      </c>
    </row>
    <row r="319" s="15" customFormat="1">
      <c r="A319" s="15"/>
      <c r="B319" s="246"/>
      <c r="C319" s="247"/>
      <c r="D319" s="226" t="s">
        <v>134</v>
      </c>
      <c r="E319" s="248" t="s">
        <v>19</v>
      </c>
      <c r="F319" s="249" t="s">
        <v>143</v>
      </c>
      <c r="G319" s="247"/>
      <c r="H319" s="250">
        <v>4.6699999999999999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134</v>
      </c>
      <c r="AU319" s="256" t="s">
        <v>81</v>
      </c>
      <c r="AV319" s="15" t="s">
        <v>130</v>
      </c>
      <c r="AW319" s="15" t="s">
        <v>33</v>
      </c>
      <c r="AX319" s="15" t="s">
        <v>77</v>
      </c>
      <c r="AY319" s="256" t="s">
        <v>123</v>
      </c>
    </row>
    <row r="320" s="2" customFormat="1" ht="16.5" customHeight="1">
      <c r="A320" s="39"/>
      <c r="B320" s="40"/>
      <c r="C320" s="205" t="s">
        <v>489</v>
      </c>
      <c r="D320" s="206" t="s">
        <v>125</v>
      </c>
      <c r="E320" s="207" t="s">
        <v>490</v>
      </c>
      <c r="F320" s="208" t="s">
        <v>491</v>
      </c>
      <c r="G320" s="209" t="s">
        <v>146</v>
      </c>
      <c r="H320" s="210">
        <v>20.687999999999999</v>
      </c>
      <c r="I320" s="211"/>
      <c r="J320" s="212">
        <f>ROUND(I320*H320,2)</f>
        <v>0</v>
      </c>
      <c r="K320" s="208" t="s">
        <v>129</v>
      </c>
      <c r="L320" s="45"/>
      <c r="M320" s="213" t="s">
        <v>19</v>
      </c>
      <c r="N320" s="214" t="s">
        <v>43</v>
      </c>
      <c r="O320" s="85"/>
      <c r="P320" s="215">
        <f>O320*H320</f>
        <v>0</v>
      </c>
      <c r="Q320" s="215">
        <v>0.00012</v>
      </c>
      <c r="R320" s="215">
        <f>Q320*H320</f>
        <v>0.00248256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238</v>
      </c>
      <c r="AT320" s="217" t="s">
        <v>125</v>
      </c>
      <c r="AU320" s="217" t="s">
        <v>81</v>
      </c>
      <c r="AY320" s="18" t="s">
        <v>123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77</v>
      </c>
      <c r="BK320" s="218">
        <f>ROUND(I320*H320,2)</f>
        <v>0</v>
      </c>
      <c r="BL320" s="18" t="s">
        <v>238</v>
      </c>
      <c r="BM320" s="217" t="s">
        <v>492</v>
      </c>
    </row>
    <row r="321" s="2" customFormat="1">
      <c r="A321" s="39"/>
      <c r="B321" s="40"/>
      <c r="C321" s="41"/>
      <c r="D321" s="219" t="s">
        <v>132</v>
      </c>
      <c r="E321" s="41"/>
      <c r="F321" s="220" t="s">
        <v>493</v>
      </c>
      <c r="G321" s="41"/>
      <c r="H321" s="41"/>
      <c r="I321" s="221"/>
      <c r="J321" s="41"/>
      <c r="K321" s="41"/>
      <c r="L321" s="45"/>
      <c r="M321" s="222"/>
      <c r="N321" s="223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132</v>
      </c>
      <c r="AU321" s="18" t="s">
        <v>81</v>
      </c>
    </row>
    <row r="322" s="14" customFormat="1">
      <c r="A322" s="14"/>
      <c r="B322" s="236"/>
      <c r="C322" s="237"/>
      <c r="D322" s="226" t="s">
        <v>134</v>
      </c>
      <c r="E322" s="238" t="s">
        <v>19</v>
      </c>
      <c r="F322" s="239" t="s">
        <v>494</v>
      </c>
      <c r="G322" s="237"/>
      <c r="H322" s="238" t="s">
        <v>19</v>
      </c>
      <c r="I322" s="240"/>
      <c r="J322" s="237"/>
      <c r="K322" s="237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134</v>
      </c>
      <c r="AU322" s="245" t="s">
        <v>81</v>
      </c>
      <c r="AV322" s="14" t="s">
        <v>77</v>
      </c>
      <c r="AW322" s="14" t="s">
        <v>33</v>
      </c>
      <c r="AX322" s="14" t="s">
        <v>72</v>
      </c>
      <c r="AY322" s="245" t="s">
        <v>123</v>
      </c>
    </row>
    <row r="323" s="14" customFormat="1">
      <c r="A323" s="14"/>
      <c r="B323" s="236"/>
      <c r="C323" s="237"/>
      <c r="D323" s="226" t="s">
        <v>134</v>
      </c>
      <c r="E323" s="238" t="s">
        <v>19</v>
      </c>
      <c r="F323" s="239" t="s">
        <v>495</v>
      </c>
      <c r="G323" s="237"/>
      <c r="H323" s="238" t="s">
        <v>19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134</v>
      </c>
      <c r="AU323" s="245" t="s">
        <v>81</v>
      </c>
      <c r="AV323" s="14" t="s">
        <v>77</v>
      </c>
      <c r="AW323" s="14" t="s">
        <v>33</v>
      </c>
      <c r="AX323" s="14" t="s">
        <v>72</v>
      </c>
      <c r="AY323" s="245" t="s">
        <v>123</v>
      </c>
    </row>
    <row r="324" s="14" customFormat="1">
      <c r="A324" s="14"/>
      <c r="B324" s="236"/>
      <c r="C324" s="237"/>
      <c r="D324" s="226" t="s">
        <v>134</v>
      </c>
      <c r="E324" s="238" t="s">
        <v>19</v>
      </c>
      <c r="F324" s="239" t="s">
        <v>485</v>
      </c>
      <c r="G324" s="237"/>
      <c r="H324" s="238" t="s">
        <v>19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134</v>
      </c>
      <c r="AU324" s="245" t="s">
        <v>81</v>
      </c>
      <c r="AV324" s="14" t="s">
        <v>77</v>
      </c>
      <c r="AW324" s="14" t="s">
        <v>33</v>
      </c>
      <c r="AX324" s="14" t="s">
        <v>72</v>
      </c>
      <c r="AY324" s="245" t="s">
        <v>123</v>
      </c>
    </row>
    <row r="325" s="13" customFormat="1">
      <c r="A325" s="13"/>
      <c r="B325" s="224"/>
      <c r="C325" s="225"/>
      <c r="D325" s="226" t="s">
        <v>134</v>
      </c>
      <c r="E325" s="227" t="s">
        <v>19</v>
      </c>
      <c r="F325" s="228" t="s">
        <v>496</v>
      </c>
      <c r="G325" s="225"/>
      <c r="H325" s="229">
        <v>3.9199999999999999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134</v>
      </c>
      <c r="AU325" s="235" t="s">
        <v>81</v>
      </c>
      <c r="AV325" s="13" t="s">
        <v>81</v>
      </c>
      <c r="AW325" s="13" t="s">
        <v>33</v>
      </c>
      <c r="AX325" s="13" t="s">
        <v>72</v>
      </c>
      <c r="AY325" s="235" t="s">
        <v>123</v>
      </c>
    </row>
    <row r="326" s="13" customFormat="1">
      <c r="A326" s="13"/>
      <c r="B326" s="224"/>
      <c r="C326" s="225"/>
      <c r="D326" s="226" t="s">
        <v>134</v>
      </c>
      <c r="E326" s="227" t="s">
        <v>19</v>
      </c>
      <c r="F326" s="228" t="s">
        <v>497</v>
      </c>
      <c r="G326" s="225"/>
      <c r="H326" s="229">
        <v>2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134</v>
      </c>
      <c r="AU326" s="235" t="s">
        <v>81</v>
      </c>
      <c r="AV326" s="13" t="s">
        <v>81</v>
      </c>
      <c r="AW326" s="13" t="s">
        <v>33</v>
      </c>
      <c r="AX326" s="13" t="s">
        <v>72</v>
      </c>
      <c r="AY326" s="235" t="s">
        <v>123</v>
      </c>
    </row>
    <row r="327" s="13" customFormat="1">
      <c r="A327" s="13"/>
      <c r="B327" s="224"/>
      <c r="C327" s="225"/>
      <c r="D327" s="226" t="s">
        <v>134</v>
      </c>
      <c r="E327" s="227" t="s">
        <v>19</v>
      </c>
      <c r="F327" s="228" t="s">
        <v>498</v>
      </c>
      <c r="G327" s="225"/>
      <c r="H327" s="229">
        <v>3.4199999999999999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134</v>
      </c>
      <c r="AU327" s="235" t="s">
        <v>81</v>
      </c>
      <c r="AV327" s="13" t="s">
        <v>81</v>
      </c>
      <c r="AW327" s="13" t="s">
        <v>33</v>
      </c>
      <c r="AX327" s="13" t="s">
        <v>72</v>
      </c>
      <c r="AY327" s="235" t="s">
        <v>123</v>
      </c>
    </row>
    <row r="328" s="14" customFormat="1">
      <c r="A328" s="14"/>
      <c r="B328" s="236"/>
      <c r="C328" s="237"/>
      <c r="D328" s="226" t="s">
        <v>134</v>
      </c>
      <c r="E328" s="238" t="s">
        <v>19</v>
      </c>
      <c r="F328" s="239" t="s">
        <v>499</v>
      </c>
      <c r="G328" s="237"/>
      <c r="H328" s="238" t="s">
        <v>19</v>
      </c>
      <c r="I328" s="240"/>
      <c r="J328" s="237"/>
      <c r="K328" s="237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134</v>
      </c>
      <c r="AU328" s="245" t="s">
        <v>81</v>
      </c>
      <c r="AV328" s="14" t="s">
        <v>77</v>
      </c>
      <c r="AW328" s="14" t="s">
        <v>33</v>
      </c>
      <c r="AX328" s="14" t="s">
        <v>72</v>
      </c>
      <c r="AY328" s="245" t="s">
        <v>123</v>
      </c>
    </row>
    <row r="329" s="13" customFormat="1">
      <c r="A329" s="13"/>
      <c r="B329" s="224"/>
      <c r="C329" s="225"/>
      <c r="D329" s="226" t="s">
        <v>134</v>
      </c>
      <c r="E329" s="227" t="s">
        <v>19</v>
      </c>
      <c r="F329" s="228" t="s">
        <v>500</v>
      </c>
      <c r="G329" s="225"/>
      <c r="H329" s="229">
        <v>2.2200000000000002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134</v>
      </c>
      <c r="AU329" s="235" t="s">
        <v>81</v>
      </c>
      <c r="AV329" s="13" t="s">
        <v>81</v>
      </c>
      <c r="AW329" s="13" t="s">
        <v>33</v>
      </c>
      <c r="AX329" s="13" t="s">
        <v>72</v>
      </c>
      <c r="AY329" s="235" t="s">
        <v>123</v>
      </c>
    </row>
    <row r="330" s="13" customFormat="1">
      <c r="A330" s="13"/>
      <c r="B330" s="224"/>
      <c r="C330" s="225"/>
      <c r="D330" s="226" t="s">
        <v>134</v>
      </c>
      <c r="E330" s="227" t="s">
        <v>19</v>
      </c>
      <c r="F330" s="228" t="s">
        <v>501</v>
      </c>
      <c r="G330" s="225"/>
      <c r="H330" s="229">
        <v>6.8879999999999999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134</v>
      </c>
      <c r="AU330" s="235" t="s">
        <v>81</v>
      </c>
      <c r="AV330" s="13" t="s">
        <v>81</v>
      </c>
      <c r="AW330" s="13" t="s">
        <v>33</v>
      </c>
      <c r="AX330" s="13" t="s">
        <v>72</v>
      </c>
      <c r="AY330" s="235" t="s">
        <v>123</v>
      </c>
    </row>
    <row r="331" s="13" customFormat="1">
      <c r="A331" s="13"/>
      <c r="B331" s="224"/>
      <c r="C331" s="225"/>
      <c r="D331" s="226" t="s">
        <v>134</v>
      </c>
      <c r="E331" s="227" t="s">
        <v>19</v>
      </c>
      <c r="F331" s="228" t="s">
        <v>502</v>
      </c>
      <c r="G331" s="225"/>
      <c r="H331" s="229">
        <v>2.2400000000000002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134</v>
      </c>
      <c r="AU331" s="235" t="s">
        <v>81</v>
      </c>
      <c r="AV331" s="13" t="s">
        <v>81</v>
      </c>
      <c r="AW331" s="13" t="s">
        <v>33</v>
      </c>
      <c r="AX331" s="13" t="s">
        <v>72</v>
      </c>
      <c r="AY331" s="235" t="s">
        <v>123</v>
      </c>
    </row>
    <row r="332" s="15" customFormat="1">
      <c r="A332" s="15"/>
      <c r="B332" s="246"/>
      <c r="C332" s="247"/>
      <c r="D332" s="226" t="s">
        <v>134</v>
      </c>
      <c r="E332" s="248" t="s">
        <v>19</v>
      </c>
      <c r="F332" s="249" t="s">
        <v>143</v>
      </c>
      <c r="G332" s="247"/>
      <c r="H332" s="250">
        <v>20.688000000000002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134</v>
      </c>
      <c r="AU332" s="256" t="s">
        <v>81</v>
      </c>
      <c r="AV332" s="15" t="s">
        <v>130</v>
      </c>
      <c r="AW332" s="15" t="s">
        <v>33</v>
      </c>
      <c r="AX332" s="15" t="s">
        <v>77</v>
      </c>
      <c r="AY332" s="256" t="s">
        <v>123</v>
      </c>
    </row>
    <row r="333" s="12" customFormat="1" ht="22.8" customHeight="1">
      <c r="A333" s="12"/>
      <c r="B333" s="189"/>
      <c r="C333" s="190"/>
      <c r="D333" s="191" t="s">
        <v>71</v>
      </c>
      <c r="E333" s="203" t="s">
        <v>503</v>
      </c>
      <c r="F333" s="203" t="s">
        <v>504</v>
      </c>
      <c r="G333" s="190"/>
      <c r="H333" s="190"/>
      <c r="I333" s="193"/>
      <c r="J333" s="204">
        <f>BK333</f>
        <v>0</v>
      </c>
      <c r="K333" s="190"/>
      <c r="L333" s="195"/>
      <c r="M333" s="196"/>
      <c r="N333" s="197"/>
      <c r="O333" s="197"/>
      <c r="P333" s="198">
        <f>SUM(P334:P378)</f>
        <v>0</v>
      </c>
      <c r="Q333" s="197"/>
      <c r="R333" s="198">
        <f>SUM(R334:R378)</f>
        <v>0.59384285999999997</v>
      </c>
      <c r="S333" s="197"/>
      <c r="T333" s="199">
        <f>SUM(T334:T378)</f>
        <v>0.083895919999999999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0" t="s">
        <v>81</v>
      </c>
      <c r="AT333" s="201" t="s">
        <v>71</v>
      </c>
      <c r="AU333" s="201" t="s">
        <v>77</v>
      </c>
      <c r="AY333" s="200" t="s">
        <v>123</v>
      </c>
      <c r="BK333" s="202">
        <f>SUM(BK334:BK378)</f>
        <v>0</v>
      </c>
    </row>
    <row r="334" s="2" customFormat="1" ht="16.5" customHeight="1">
      <c r="A334" s="39"/>
      <c r="B334" s="40"/>
      <c r="C334" s="205" t="s">
        <v>505</v>
      </c>
      <c r="D334" s="206" t="s">
        <v>125</v>
      </c>
      <c r="E334" s="207" t="s">
        <v>506</v>
      </c>
      <c r="F334" s="208" t="s">
        <v>507</v>
      </c>
      <c r="G334" s="209" t="s">
        <v>146</v>
      </c>
      <c r="H334" s="210">
        <v>270.632</v>
      </c>
      <c r="I334" s="211"/>
      <c r="J334" s="212">
        <f>ROUND(I334*H334,2)</f>
        <v>0</v>
      </c>
      <c r="K334" s="208" t="s">
        <v>129</v>
      </c>
      <c r="L334" s="45"/>
      <c r="M334" s="213" t="s">
        <v>19</v>
      </c>
      <c r="N334" s="214" t="s">
        <v>43</v>
      </c>
      <c r="O334" s="85"/>
      <c r="P334" s="215">
        <f>O334*H334</f>
        <v>0</v>
      </c>
      <c r="Q334" s="215">
        <v>0.001</v>
      </c>
      <c r="R334" s="215">
        <f>Q334*H334</f>
        <v>0.27063199999999998</v>
      </c>
      <c r="S334" s="215">
        <v>0.00031</v>
      </c>
      <c r="T334" s="216">
        <f>S334*H334</f>
        <v>0.083895919999999999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7" t="s">
        <v>238</v>
      </c>
      <c r="AT334" s="217" t="s">
        <v>125</v>
      </c>
      <c r="AU334" s="217" t="s">
        <v>81</v>
      </c>
      <c r="AY334" s="18" t="s">
        <v>123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8" t="s">
        <v>77</v>
      </c>
      <c r="BK334" s="218">
        <f>ROUND(I334*H334,2)</f>
        <v>0</v>
      </c>
      <c r="BL334" s="18" t="s">
        <v>238</v>
      </c>
      <c r="BM334" s="217" t="s">
        <v>508</v>
      </c>
    </row>
    <row r="335" s="2" customFormat="1">
      <c r="A335" s="39"/>
      <c r="B335" s="40"/>
      <c r="C335" s="41"/>
      <c r="D335" s="219" t="s">
        <v>132</v>
      </c>
      <c r="E335" s="41"/>
      <c r="F335" s="220" t="s">
        <v>509</v>
      </c>
      <c r="G335" s="41"/>
      <c r="H335" s="41"/>
      <c r="I335" s="221"/>
      <c r="J335" s="41"/>
      <c r="K335" s="41"/>
      <c r="L335" s="45"/>
      <c r="M335" s="222"/>
      <c r="N335" s="223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132</v>
      </c>
      <c r="AU335" s="18" t="s">
        <v>81</v>
      </c>
    </row>
    <row r="336" s="14" customFormat="1">
      <c r="A336" s="14"/>
      <c r="B336" s="236"/>
      <c r="C336" s="237"/>
      <c r="D336" s="226" t="s">
        <v>134</v>
      </c>
      <c r="E336" s="238" t="s">
        <v>19</v>
      </c>
      <c r="F336" s="239" t="s">
        <v>510</v>
      </c>
      <c r="G336" s="237"/>
      <c r="H336" s="238" t="s">
        <v>19</v>
      </c>
      <c r="I336" s="240"/>
      <c r="J336" s="237"/>
      <c r="K336" s="237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134</v>
      </c>
      <c r="AU336" s="245" t="s">
        <v>81</v>
      </c>
      <c r="AV336" s="14" t="s">
        <v>77</v>
      </c>
      <c r="AW336" s="14" t="s">
        <v>33</v>
      </c>
      <c r="AX336" s="14" t="s">
        <v>72</v>
      </c>
      <c r="AY336" s="245" t="s">
        <v>123</v>
      </c>
    </row>
    <row r="337" s="14" customFormat="1">
      <c r="A337" s="14"/>
      <c r="B337" s="236"/>
      <c r="C337" s="237"/>
      <c r="D337" s="226" t="s">
        <v>134</v>
      </c>
      <c r="E337" s="238" t="s">
        <v>19</v>
      </c>
      <c r="F337" s="239" t="s">
        <v>511</v>
      </c>
      <c r="G337" s="237"/>
      <c r="H337" s="238" t="s">
        <v>19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134</v>
      </c>
      <c r="AU337" s="245" t="s">
        <v>81</v>
      </c>
      <c r="AV337" s="14" t="s">
        <v>77</v>
      </c>
      <c r="AW337" s="14" t="s">
        <v>33</v>
      </c>
      <c r="AX337" s="14" t="s">
        <v>72</v>
      </c>
      <c r="AY337" s="245" t="s">
        <v>123</v>
      </c>
    </row>
    <row r="338" s="14" customFormat="1">
      <c r="A338" s="14"/>
      <c r="B338" s="236"/>
      <c r="C338" s="237"/>
      <c r="D338" s="226" t="s">
        <v>134</v>
      </c>
      <c r="E338" s="238" t="s">
        <v>19</v>
      </c>
      <c r="F338" s="239" t="s">
        <v>169</v>
      </c>
      <c r="G338" s="237"/>
      <c r="H338" s="238" t="s">
        <v>19</v>
      </c>
      <c r="I338" s="240"/>
      <c r="J338" s="237"/>
      <c r="K338" s="237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134</v>
      </c>
      <c r="AU338" s="245" t="s">
        <v>81</v>
      </c>
      <c r="AV338" s="14" t="s">
        <v>77</v>
      </c>
      <c r="AW338" s="14" t="s">
        <v>33</v>
      </c>
      <c r="AX338" s="14" t="s">
        <v>72</v>
      </c>
      <c r="AY338" s="245" t="s">
        <v>123</v>
      </c>
    </row>
    <row r="339" s="13" customFormat="1">
      <c r="A339" s="13"/>
      <c r="B339" s="224"/>
      <c r="C339" s="225"/>
      <c r="D339" s="226" t="s">
        <v>134</v>
      </c>
      <c r="E339" s="227" t="s">
        <v>19</v>
      </c>
      <c r="F339" s="228" t="s">
        <v>170</v>
      </c>
      <c r="G339" s="225"/>
      <c r="H339" s="229">
        <v>145.30199999999999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134</v>
      </c>
      <c r="AU339" s="235" t="s">
        <v>81</v>
      </c>
      <c r="AV339" s="13" t="s">
        <v>81</v>
      </c>
      <c r="AW339" s="13" t="s">
        <v>33</v>
      </c>
      <c r="AX339" s="13" t="s">
        <v>72</v>
      </c>
      <c r="AY339" s="235" t="s">
        <v>123</v>
      </c>
    </row>
    <row r="340" s="13" customFormat="1">
      <c r="A340" s="13"/>
      <c r="B340" s="224"/>
      <c r="C340" s="225"/>
      <c r="D340" s="226" t="s">
        <v>134</v>
      </c>
      <c r="E340" s="227" t="s">
        <v>19</v>
      </c>
      <c r="F340" s="228" t="s">
        <v>172</v>
      </c>
      <c r="G340" s="225"/>
      <c r="H340" s="229">
        <v>-2.1000000000000001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134</v>
      </c>
      <c r="AU340" s="235" t="s">
        <v>81</v>
      </c>
      <c r="AV340" s="13" t="s">
        <v>81</v>
      </c>
      <c r="AW340" s="13" t="s">
        <v>33</v>
      </c>
      <c r="AX340" s="13" t="s">
        <v>72</v>
      </c>
      <c r="AY340" s="235" t="s">
        <v>123</v>
      </c>
    </row>
    <row r="341" s="13" customFormat="1">
      <c r="A341" s="13"/>
      <c r="B341" s="224"/>
      <c r="C341" s="225"/>
      <c r="D341" s="226" t="s">
        <v>134</v>
      </c>
      <c r="E341" s="227" t="s">
        <v>19</v>
      </c>
      <c r="F341" s="228" t="s">
        <v>173</v>
      </c>
      <c r="G341" s="225"/>
      <c r="H341" s="229">
        <v>-1.8899999999999999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134</v>
      </c>
      <c r="AU341" s="235" t="s">
        <v>81</v>
      </c>
      <c r="AV341" s="13" t="s">
        <v>81</v>
      </c>
      <c r="AW341" s="13" t="s">
        <v>33</v>
      </c>
      <c r="AX341" s="13" t="s">
        <v>72</v>
      </c>
      <c r="AY341" s="235" t="s">
        <v>123</v>
      </c>
    </row>
    <row r="342" s="14" customFormat="1">
      <c r="A342" s="14"/>
      <c r="B342" s="236"/>
      <c r="C342" s="237"/>
      <c r="D342" s="226" t="s">
        <v>134</v>
      </c>
      <c r="E342" s="238" t="s">
        <v>19</v>
      </c>
      <c r="F342" s="239" t="s">
        <v>174</v>
      </c>
      <c r="G342" s="237"/>
      <c r="H342" s="238" t="s">
        <v>19</v>
      </c>
      <c r="I342" s="240"/>
      <c r="J342" s="237"/>
      <c r="K342" s="237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134</v>
      </c>
      <c r="AU342" s="245" t="s">
        <v>81</v>
      </c>
      <c r="AV342" s="14" t="s">
        <v>77</v>
      </c>
      <c r="AW342" s="14" t="s">
        <v>33</v>
      </c>
      <c r="AX342" s="14" t="s">
        <v>72</v>
      </c>
      <c r="AY342" s="245" t="s">
        <v>123</v>
      </c>
    </row>
    <row r="343" s="13" customFormat="1">
      <c r="A343" s="13"/>
      <c r="B343" s="224"/>
      <c r="C343" s="225"/>
      <c r="D343" s="226" t="s">
        <v>134</v>
      </c>
      <c r="E343" s="227" t="s">
        <v>19</v>
      </c>
      <c r="F343" s="228" t="s">
        <v>175</v>
      </c>
      <c r="G343" s="225"/>
      <c r="H343" s="229">
        <v>129.31999999999999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134</v>
      </c>
      <c r="AU343" s="235" t="s">
        <v>81</v>
      </c>
      <c r="AV343" s="13" t="s">
        <v>81</v>
      </c>
      <c r="AW343" s="13" t="s">
        <v>33</v>
      </c>
      <c r="AX343" s="13" t="s">
        <v>72</v>
      </c>
      <c r="AY343" s="235" t="s">
        <v>123</v>
      </c>
    </row>
    <row r="344" s="15" customFormat="1">
      <c r="A344" s="15"/>
      <c r="B344" s="246"/>
      <c r="C344" s="247"/>
      <c r="D344" s="226" t="s">
        <v>134</v>
      </c>
      <c r="E344" s="248" t="s">
        <v>19</v>
      </c>
      <c r="F344" s="249" t="s">
        <v>143</v>
      </c>
      <c r="G344" s="247"/>
      <c r="H344" s="250">
        <v>270.632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134</v>
      </c>
      <c r="AU344" s="256" t="s">
        <v>81</v>
      </c>
      <c r="AV344" s="15" t="s">
        <v>130</v>
      </c>
      <c r="AW344" s="15" t="s">
        <v>33</v>
      </c>
      <c r="AX344" s="15" t="s">
        <v>77</v>
      </c>
      <c r="AY344" s="256" t="s">
        <v>123</v>
      </c>
    </row>
    <row r="345" s="2" customFormat="1" ht="16.5" customHeight="1">
      <c r="A345" s="39"/>
      <c r="B345" s="40"/>
      <c r="C345" s="205" t="s">
        <v>253</v>
      </c>
      <c r="D345" s="206" t="s">
        <v>125</v>
      </c>
      <c r="E345" s="207" t="s">
        <v>512</v>
      </c>
      <c r="F345" s="208" t="s">
        <v>513</v>
      </c>
      <c r="G345" s="209" t="s">
        <v>146</v>
      </c>
      <c r="H345" s="210">
        <v>659.61400000000003</v>
      </c>
      <c r="I345" s="211"/>
      <c r="J345" s="212">
        <f>ROUND(I345*H345,2)</f>
        <v>0</v>
      </c>
      <c r="K345" s="208" t="s">
        <v>129</v>
      </c>
      <c r="L345" s="45"/>
      <c r="M345" s="213" t="s">
        <v>19</v>
      </c>
      <c r="N345" s="214" t="s">
        <v>43</v>
      </c>
      <c r="O345" s="85"/>
      <c r="P345" s="215">
        <f>O345*H345</f>
        <v>0</v>
      </c>
      <c r="Q345" s="215">
        <v>0.00020000000000000001</v>
      </c>
      <c r="R345" s="215">
        <f>Q345*H345</f>
        <v>0.13192280000000001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238</v>
      </c>
      <c r="AT345" s="217" t="s">
        <v>125</v>
      </c>
      <c r="AU345" s="217" t="s">
        <v>81</v>
      </c>
      <c r="AY345" s="18" t="s">
        <v>123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77</v>
      </c>
      <c r="BK345" s="218">
        <f>ROUND(I345*H345,2)</f>
        <v>0</v>
      </c>
      <c r="BL345" s="18" t="s">
        <v>238</v>
      </c>
      <c r="BM345" s="217" t="s">
        <v>514</v>
      </c>
    </row>
    <row r="346" s="2" customFormat="1">
      <c r="A346" s="39"/>
      <c r="B346" s="40"/>
      <c r="C346" s="41"/>
      <c r="D346" s="219" t="s">
        <v>132</v>
      </c>
      <c r="E346" s="41"/>
      <c r="F346" s="220" t="s">
        <v>515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132</v>
      </c>
      <c r="AU346" s="18" t="s">
        <v>81</v>
      </c>
    </row>
    <row r="347" s="14" customFormat="1">
      <c r="A347" s="14"/>
      <c r="B347" s="236"/>
      <c r="C347" s="237"/>
      <c r="D347" s="226" t="s">
        <v>134</v>
      </c>
      <c r="E347" s="238" t="s">
        <v>19</v>
      </c>
      <c r="F347" s="239" t="s">
        <v>510</v>
      </c>
      <c r="G347" s="237"/>
      <c r="H347" s="238" t="s">
        <v>19</v>
      </c>
      <c r="I347" s="240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134</v>
      </c>
      <c r="AU347" s="245" t="s">
        <v>81</v>
      </c>
      <c r="AV347" s="14" t="s">
        <v>77</v>
      </c>
      <c r="AW347" s="14" t="s">
        <v>33</v>
      </c>
      <c r="AX347" s="14" t="s">
        <v>72</v>
      </c>
      <c r="AY347" s="245" t="s">
        <v>123</v>
      </c>
    </row>
    <row r="348" s="14" customFormat="1">
      <c r="A348" s="14"/>
      <c r="B348" s="236"/>
      <c r="C348" s="237"/>
      <c r="D348" s="226" t="s">
        <v>134</v>
      </c>
      <c r="E348" s="238" t="s">
        <v>19</v>
      </c>
      <c r="F348" s="239" t="s">
        <v>511</v>
      </c>
      <c r="G348" s="237"/>
      <c r="H348" s="238" t="s">
        <v>19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134</v>
      </c>
      <c r="AU348" s="245" t="s">
        <v>81</v>
      </c>
      <c r="AV348" s="14" t="s">
        <v>77</v>
      </c>
      <c r="AW348" s="14" t="s">
        <v>33</v>
      </c>
      <c r="AX348" s="14" t="s">
        <v>72</v>
      </c>
      <c r="AY348" s="245" t="s">
        <v>123</v>
      </c>
    </row>
    <row r="349" s="14" customFormat="1">
      <c r="A349" s="14"/>
      <c r="B349" s="236"/>
      <c r="C349" s="237"/>
      <c r="D349" s="226" t="s">
        <v>134</v>
      </c>
      <c r="E349" s="238" t="s">
        <v>19</v>
      </c>
      <c r="F349" s="239" t="s">
        <v>169</v>
      </c>
      <c r="G349" s="237"/>
      <c r="H349" s="238" t="s">
        <v>19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134</v>
      </c>
      <c r="AU349" s="245" t="s">
        <v>81</v>
      </c>
      <c r="AV349" s="14" t="s">
        <v>77</v>
      </c>
      <c r="AW349" s="14" t="s">
        <v>33</v>
      </c>
      <c r="AX349" s="14" t="s">
        <v>72</v>
      </c>
      <c r="AY349" s="245" t="s">
        <v>123</v>
      </c>
    </row>
    <row r="350" s="13" customFormat="1">
      <c r="A350" s="13"/>
      <c r="B350" s="224"/>
      <c r="C350" s="225"/>
      <c r="D350" s="226" t="s">
        <v>134</v>
      </c>
      <c r="E350" s="227" t="s">
        <v>19</v>
      </c>
      <c r="F350" s="228" t="s">
        <v>170</v>
      </c>
      <c r="G350" s="225"/>
      <c r="H350" s="229">
        <v>145.30199999999999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134</v>
      </c>
      <c r="AU350" s="235" t="s">
        <v>81</v>
      </c>
      <c r="AV350" s="13" t="s">
        <v>81</v>
      </c>
      <c r="AW350" s="13" t="s">
        <v>33</v>
      </c>
      <c r="AX350" s="13" t="s">
        <v>72</v>
      </c>
      <c r="AY350" s="235" t="s">
        <v>123</v>
      </c>
    </row>
    <row r="351" s="13" customFormat="1">
      <c r="A351" s="13"/>
      <c r="B351" s="224"/>
      <c r="C351" s="225"/>
      <c r="D351" s="226" t="s">
        <v>134</v>
      </c>
      <c r="E351" s="227" t="s">
        <v>19</v>
      </c>
      <c r="F351" s="228" t="s">
        <v>172</v>
      </c>
      <c r="G351" s="225"/>
      <c r="H351" s="229">
        <v>-2.1000000000000001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134</v>
      </c>
      <c r="AU351" s="235" t="s">
        <v>81</v>
      </c>
      <c r="AV351" s="13" t="s">
        <v>81</v>
      </c>
      <c r="AW351" s="13" t="s">
        <v>33</v>
      </c>
      <c r="AX351" s="13" t="s">
        <v>72</v>
      </c>
      <c r="AY351" s="235" t="s">
        <v>123</v>
      </c>
    </row>
    <row r="352" s="13" customFormat="1">
      <c r="A352" s="13"/>
      <c r="B352" s="224"/>
      <c r="C352" s="225"/>
      <c r="D352" s="226" t="s">
        <v>134</v>
      </c>
      <c r="E352" s="227" t="s">
        <v>19</v>
      </c>
      <c r="F352" s="228" t="s">
        <v>173</v>
      </c>
      <c r="G352" s="225"/>
      <c r="H352" s="229">
        <v>-1.8899999999999999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134</v>
      </c>
      <c r="AU352" s="235" t="s">
        <v>81</v>
      </c>
      <c r="AV352" s="13" t="s">
        <v>81</v>
      </c>
      <c r="AW352" s="13" t="s">
        <v>33</v>
      </c>
      <c r="AX352" s="13" t="s">
        <v>72</v>
      </c>
      <c r="AY352" s="235" t="s">
        <v>123</v>
      </c>
    </row>
    <row r="353" s="14" customFormat="1">
      <c r="A353" s="14"/>
      <c r="B353" s="236"/>
      <c r="C353" s="237"/>
      <c r="D353" s="226" t="s">
        <v>134</v>
      </c>
      <c r="E353" s="238" t="s">
        <v>19</v>
      </c>
      <c r="F353" s="239" t="s">
        <v>174</v>
      </c>
      <c r="G353" s="237"/>
      <c r="H353" s="238" t="s">
        <v>19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134</v>
      </c>
      <c r="AU353" s="245" t="s">
        <v>81</v>
      </c>
      <c r="AV353" s="14" t="s">
        <v>77</v>
      </c>
      <c r="AW353" s="14" t="s">
        <v>33</v>
      </c>
      <c r="AX353" s="14" t="s">
        <v>72</v>
      </c>
      <c r="AY353" s="245" t="s">
        <v>123</v>
      </c>
    </row>
    <row r="354" s="13" customFormat="1">
      <c r="A354" s="13"/>
      <c r="B354" s="224"/>
      <c r="C354" s="225"/>
      <c r="D354" s="226" t="s">
        <v>134</v>
      </c>
      <c r="E354" s="227" t="s">
        <v>19</v>
      </c>
      <c r="F354" s="228" t="s">
        <v>175</v>
      </c>
      <c r="G354" s="225"/>
      <c r="H354" s="229">
        <v>129.31999999999999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134</v>
      </c>
      <c r="AU354" s="235" t="s">
        <v>81</v>
      </c>
      <c r="AV354" s="13" t="s">
        <v>81</v>
      </c>
      <c r="AW354" s="13" t="s">
        <v>33</v>
      </c>
      <c r="AX354" s="13" t="s">
        <v>72</v>
      </c>
      <c r="AY354" s="235" t="s">
        <v>123</v>
      </c>
    </row>
    <row r="355" s="14" customFormat="1">
      <c r="A355" s="14"/>
      <c r="B355" s="236"/>
      <c r="C355" s="237"/>
      <c r="D355" s="226" t="s">
        <v>134</v>
      </c>
      <c r="E355" s="238" t="s">
        <v>19</v>
      </c>
      <c r="F355" s="239" t="s">
        <v>516</v>
      </c>
      <c r="G355" s="237"/>
      <c r="H355" s="238" t="s">
        <v>19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134</v>
      </c>
      <c r="AU355" s="245" t="s">
        <v>81</v>
      </c>
      <c r="AV355" s="14" t="s">
        <v>77</v>
      </c>
      <c r="AW355" s="14" t="s">
        <v>33</v>
      </c>
      <c r="AX355" s="14" t="s">
        <v>72</v>
      </c>
      <c r="AY355" s="245" t="s">
        <v>123</v>
      </c>
    </row>
    <row r="356" s="14" customFormat="1">
      <c r="A356" s="14"/>
      <c r="B356" s="236"/>
      <c r="C356" s="237"/>
      <c r="D356" s="226" t="s">
        <v>134</v>
      </c>
      <c r="E356" s="238" t="s">
        <v>19</v>
      </c>
      <c r="F356" s="239" t="s">
        <v>517</v>
      </c>
      <c r="G356" s="237"/>
      <c r="H356" s="238" t="s">
        <v>19</v>
      </c>
      <c r="I356" s="240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134</v>
      </c>
      <c r="AU356" s="245" t="s">
        <v>81</v>
      </c>
      <c r="AV356" s="14" t="s">
        <v>77</v>
      </c>
      <c r="AW356" s="14" t="s">
        <v>33</v>
      </c>
      <c r="AX356" s="14" t="s">
        <v>72</v>
      </c>
      <c r="AY356" s="245" t="s">
        <v>123</v>
      </c>
    </row>
    <row r="357" s="13" customFormat="1">
      <c r="A357" s="13"/>
      <c r="B357" s="224"/>
      <c r="C357" s="225"/>
      <c r="D357" s="226" t="s">
        <v>134</v>
      </c>
      <c r="E357" s="227" t="s">
        <v>19</v>
      </c>
      <c r="F357" s="228" t="s">
        <v>158</v>
      </c>
      <c r="G357" s="225"/>
      <c r="H357" s="229">
        <v>8.8200000000000003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134</v>
      </c>
      <c r="AU357" s="235" t="s">
        <v>81</v>
      </c>
      <c r="AV357" s="13" t="s">
        <v>81</v>
      </c>
      <c r="AW357" s="13" t="s">
        <v>33</v>
      </c>
      <c r="AX357" s="13" t="s">
        <v>72</v>
      </c>
      <c r="AY357" s="235" t="s">
        <v>123</v>
      </c>
    </row>
    <row r="358" s="14" customFormat="1">
      <c r="A358" s="14"/>
      <c r="B358" s="236"/>
      <c r="C358" s="237"/>
      <c r="D358" s="226" t="s">
        <v>134</v>
      </c>
      <c r="E358" s="238" t="s">
        <v>19</v>
      </c>
      <c r="F358" s="239" t="s">
        <v>159</v>
      </c>
      <c r="G358" s="237"/>
      <c r="H358" s="238" t="s">
        <v>19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134</v>
      </c>
      <c r="AU358" s="245" t="s">
        <v>81</v>
      </c>
      <c r="AV358" s="14" t="s">
        <v>77</v>
      </c>
      <c r="AW358" s="14" t="s">
        <v>33</v>
      </c>
      <c r="AX358" s="14" t="s">
        <v>72</v>
      </c>
      <c r="AY358" s="245" t="s">
        <v>123</v>
      </c>
    </row>
    <row r="359" s="13" customFormat="1">
      <c r="A359" s="13"/>
      <c r="B359" s="224"/>
      <c r="C359" s="225"/>
      <c r="D359" s="226" t="s">
        <v>134</v>
      </c>
      <c r="E359" s="227" t="s">
        <v>19</v>
      </c>
      <c r="F359" s="228" t="s">
        <v>160</v>
      </c>
      <c r="G359" s="225"/>
      <c r="H359" s="229">
        <v>3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134</v>
      </c>
      <c r="AU359" s="235" t="s">
        <v>81</v>
      </c>
      <c r="AV359" s="13" t="s">
        <v>81</v>
      </c>
      <c r="AW359" s="13" t="s">
        <v>33</v>
      </c>
      <c r="AX359" s="13" t="s">
        <v>72</v>
      </c>
      <c r="AY359" s="235" t="s">
        <v>123</v>
      </c>
    </row>
    <row r="360" s="14" customFormat="1">
      <c r="A360" s="14"/>
      <c r="B360" s="236"/>
      <c r="C360" s="237"/>
      <c r="D360" s="226" t="s">
        <v>134</v>
      </c>
      <c r="E360" s="238" t="s">
        <v>19</v>
      </c>
      <c r="F360" s="239" t="s">
        <v>518</v>
      </c>
      <c r="G360" s="237"/>
      <c r="H360" s="238" t="s">
        <v>19</v>
      </c>
      <c r="I360" s="240"/>
      <c r="J360" s="237"/>
      <c r="K360" s="237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134</v>
      </c>
      <c r="AU360" s="245" t="s">
        <v>81</v>
      </c>
      <c r="AV360" s="14" t="s">
        <v>77</v>
      </c>
      <c r="AW360" s="14" t="s">
        <v>33</v>
      </c>
      <c r="AX360" s="14" t="s">
        <v>72</v>
      </c>
      <c r="AY360" s="245" t="s">
        <v>123</v>
      </c>
    </row>
    <row r="361" s="14" customFormat="1">
      <c r="A361" s="14"/>
      <c r="B361" s="236"/>
      <c r="C361" s="237"/>
      <c r="D361" s="226" t="s">
        <v>134</v>
      </c>
      <c r="E361" s="238" t="s">
        <v>19</v>
      </c>
      <c r="F361" s="239" t="s">
        <v>519</v>
      </c>
      <c r="G361" s="237"/>
      <c r="H361" s="238" t="s">
        <v>19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134</v>
      </c>
      <c r="AU361" s="245" t="s">
        <v>81</v>
      </c>
      <c r="AV361" s="14" t="s">
        <v>77</v>
      </c>
      <c r="AW361" s="14" t="s">
        <v>33</v>
      </c>
      <c r="AX361" s="14" t="s">
        <v>72</v>
      </c>
      <c r="AY361" s="245" t="s">
        <v>123</v>
      </c>
    </row>
    <row r="362" s="13" customFormat="1">
      <c r="A362" s="13"/>
      <c r="B362" s="224"/>
      <c r="C362" s="225"/>
      <c r="D362" s="226" t="s">
        <v>134</v>
      </c>
      <c r="E362" s="227" t="s">
        <v>19</v>
      </c>
      <c r="F362" s="228" t="s">
        <v>198</v>
      </c>
      <c r="G362" s="225"/>
      <c r="H362" s="229">
        <v>228.59999999999999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134</v>
      </c>
      <c r="AU362" s="235" t="s">
        <v>81</v>
      </c>
      <c r="AV362" s="13" t="s">
        <v>81</v>
      </c>
      <c r="AW362" s="13" t="s">
        <v>33</v>
      </c>
      <c r="AX362" s="13" t="s">
        <v>72</v>
      </c>
      <c r="AY362" s="235" t="s">
        <v>123</v>
      </c>
    </row>
    <row r="363" s="14" customFormat="1">
      <c r="A363" s="14"/>
      <c r="B363" s="236"/>
      <c r="C363" s="237"/>
      <c r="D363" s="226" t="s">
        <v>134</v>
      </c>
      <c r="E363" s="238" t="s">
        <v>19</v>
      </c>
      <c r="F363" s="239" t="s">
        <v>520</v>
      </c>
      <c r="G363" s="237"/>
      <c r="H363" s="238" t="s">
        <v>19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134</v>
      </c>
      <c r="AU363" s="245" t="s">
        <v>81</v>
      </c>
      <c r="AV363" s="14" t="s">
        <v>77</v>
      </c>
      <c r="AW363" s="14" t="s">
        <v>33</v>
      </c>
      <c r="AX363" s="14" t="s">
        <v>72</v>
      </c>
      <c r="AY363" s="245" t="s">
        <v>123</v>
      </c>
    </row>
    <row r="364" s="13" customFormat="1">
      <c r="A364" s="13"/>
      <c r="B364" s="224"/>
      <c r="C364" s="225"/>
      <c r="D364" s="226" t="s">
        <v>134</v>
      </c>
      <c r="E364" s="227" t="s">
        <v>19</v>
      </c>
      <c r="F364" s="228" t="s">
        <v>521</v>
      </c>
      <c r="G364" s="225"/>
      <c r="H364" s="229">
        <v>-38.399999999999999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134</v>
      </c>
      <c r="AU364" s="235" t="s">
        <v>81</v>
      </c>
      <c r="AV364" s="13" t="s">
        <v>81</v>
      </c>
      <c r="AW364" s="13" t="s">
        <v>33</v>
      </c>
      <c r="AX364" s="13" t="s">
        <v>72</v>
      </c>
      <c r="AY364" s="235" t="s">
        <v>123</v>
      </c>
    </row>
    <row r="365" s="14" customFormat="1">
      <c r="A365" s="14"/>
      <c r="B365" s="236"/>
      <c r="C365" s="237"/>
      <c r="D365" s="226" t="s">
        <v>134</v>
      </c>
      <c r="E365" s="238" t="s">
        <v>19</v>
      </c>
      <c r="F365" s="239" t="s">
        <v>522</v>
      </c>
      <c r="G365" s="237"/>
      <c r="H365" s="238" t="s">
        <v>19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134</v>
      </c>
      <c r="AU365" s="245" t="s">
        <v>81</v>
      </c>
      <c r="AV365" s="14" t="s">
        <v>77</v>
      </c>
      <c r="AW365" s="14" t="s">
        <v>33</v>
      </c>
      <c r="AX365" s="14" t="s">
        <v>72</v>
      </c>
      <c r="AY365" s="245" t="s">
        <v>123</v>
      </c>
    </row>
    <row r="366" s="13" customFormat="1">
      <c r="A366" s="13"/>
      <c r="B366" s="224"/>
      <c r="C366" s="225"/>
      <c r="D366" s="226" t="s">
        <v>134</v>
      </c>
      <c r="E366" s="227" t="s">
        <v>19</v>
      </c>
      <c r="F366" s="228" t="s">
        <v>523</v>
      </c>
      <c r="G366" s="225"/>
      <c r="H366" s="229">
        <v>61.363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134</v>
      </c>
      <c r="AU366" s="235" t="s">
        <v>81</v>
      </c>
      <c r="AV366" s="13" t="s">
        <v>81</v>
      </c>
      <c r="AW366" s="13" t="s">
        <v>33</v>
      </c>
      <c r="AX366" s="13" t="s">
        <v>72</v>
      </c>
      <c r="AY366" s="235" t="s">
        <v>123</v>
      </c>
    </row>
    <row r="367" s="14" customFormat="1">
      <c r="A367" s="14"/>
      <c r="B367" s="236"/>
      <c r="C367" s="237"/>
      <c r="D367" s="226" t="s">
        <v>134</v>
      </c>
      <c r="E367" s="238" t="s">
        <v>19</v>
      </c>
      <c r="F367" s="239" t="s">
        <v>524</v>
      </c>
      <c r="G367" s="237"/>
      <c r="H367" s="238" t="s">
        <v>19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134</v>
      </c>
      <c r="AU367" s="245" t="s">
        <v>81</v>
      </c>
      <c r="AV367" s="14" t="s">
        <v>77</v>
      </c>
      <c r="AW367" s="14" t="s">
        <v>33</v>
      </c>
      <c r="AX367" s="14" t="s">
        <v>72</v>
      </c>
      <c r="AY367" s="245" t="s">
        <v>123</v>
      </c>
    </row>
    <row r="368" s="14" customFormat="1">
      <c r="A368" s="14"/>
      <c r="B368" s="236"/>
      <c r="C368" s="237"/>
      <c r="D368" s="226" t="s">
        <v>134</v>
      </c>
      <c r="E368" s="238" t="s">
        <v>19</v>
      </c>
      <c r="F368" s="239" t="s">
        <v>525</v>
      </c>
      <c r="G368" s="237"/>
      <c r="H368" s="238" t="s">
        <v>19</v>
      </c>
      <c r="I368" s="240"/>
      <c r="J368" s="237"/>
      <c r="K368" s="237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134</v>
      </c>
      <c r="AU368" s="245" t="s">
        <v>81</v>
      </c>
      <c r="AV368" s="14" t="s">
        <v>77</v>
      </c>
      <c r="AW368" s="14" t="s">
        <v>33</v>
      </c>
      <c r="AX368" s="14" t="s">
        <v>72</v>
      </c>
      <c r="AY368" s="245" t="s">
        <v>123</v>
      </c>
    </row>
    <row r="369" s="13" customFormat="1">
      <c r="A369" s="13"/>
      <c r="B369" s="224"/>
      <c r="C369" s="225"/>
      <c r="D369" s="226" t="s">
        <v>134</v>
      </c>
      <c r="E369" s="227" t="s">
        <v>19</v>
      </c>
      <c r="F369" s="228" t="s">
        <v>526</v>
      </c>
      <c r="G369" s="225"/>
      <c r="H369" s="229">
        <v>114.68000000000001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134</v>
      </c>
      <c r="AU369" s="235" t="s">
        <v>81</v>
      </c>
      <c r="AV369" s="13" t="s">
        <v>81</v>
      </c>
      <c r="AW369" s="13" t="s">
        <v>33</v>
      </c>
      <c r="AX369" s="13" t="s">
        <v>72</v>
      </c>
      <c r="AY369" s="235" t="s">
        <v>123</v>
      </c>
    </row>
    <row r="370" s="14" customFormat="1">
      <c r="A370" s="14"/>
      <c r="B370" s="236"/>
      <c r="C370" s="237"/>
      <c r="D370" s="226" t="s">
        <v>134</v>
      </c>
      <c r="E370" s="238" t="s">
        <v>19</v>
      </c>
      <c r="F370" s="239" t="s">
        <v>527</v>
      </c>
      <c r="G370" s="237"/>
      <c r="H370" s="238" t="s">
        <v>19</v>
      </c>
      <c r="I370" s="240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134</v>
      </c>
      <c r="AU370" s="245" t="s">
        <v>81</v>
      </c>
      <c r="AV370" s="14" t="s">
        <v>77</v>
      </c>
      <c r="AW370" s="14" t="s">
        <v>33</v>
      </c>
      <c r="AX370" s="14" t="s">
        <v>72</v>
      </c>
      <c r="AY370" s="245" t="s">
        <v>123</v>
      </c>
    </row>
    <row r="371" s="14" customFormat="1">
      <c r="A371" s="14"/>
      <c r="B371" s="236"/>
      <c r="C371" s="237"/>
      <c r="D371" s="226" t="s">
        <v>134</v>
      </c>
      <c r="E371" s="238" t="s">
        <v>19</v>
      </c>
      <c r="F371" s="239" t="s">
        <v>528</v>
      </c>
      <c r="G371" s="237"/>
      <c r="H371" s="238" t="s">
        <v>19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134</v>
      </c>
      <c r="AU371" s="245" t="s">
        <v>81</v>
      </c>
      <c r="AV371" s="14" t="s">
        <v>77</v>
      </c>
      <c r="AW371" s="14" t="s">
        <v>33</v>
      </c>
      <c r="AX371" s="14" t="s">
        <v>72</v>
      </c>
      <c r="AY371" s="245" t="s">
        <v>123</v>
      </c>
    </row>
    <row r="372" s="13" customFormat="1">
      <c r="A372" s="13"/>
      <c r="B372" s="224"/>
      <c r="C372" s="225"/>
      <c r="D372" s="226" t="s">
        <v>134</v>
      </c>
      <c r="E372" s="227" t="s">
        <v>19</v>
      </c>
      <c r="F372" s="228" t="s">
        <v>319</v>
      </c>
      <c r="G372" s="225"/>
      <c r="H372" s="229">
        <v>2.1349999999999998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134</v>
      </c>
      <c r="AU372" s="235" t="s">
        <v>81</v>
      </c>
      <c r="AV372" s="13" t="s">
        <v>81</v>
      </c>
      <c r="AW372" s="13" t="s">
        <v>33</v>
      </c>
      <c r="AX372" s="13" t="s">
        <v>72</v>
      </c>
      <c r="AY372" s="235" t="s">
        <v>123</v>
      </c>
    </row>
    <row r="373" s="13" customFormat="1">
      <c r="A373" s="13"/>
      <c r="B373" s="224"/>
      <c r="C373" s="225"/>
      <c r="D373" s="226" t="s">
        <v>134</v>
      </c>
      <c r="E373" s="227" t="s">
        <v>19</v>
      </c>
      <c r="F373" s="228" t="s">
        <v>320</v>
      </c>
      <c r="G373" s="225"/>
      <c r="H373" s="229">
        <v>3.6600000000000001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134</v>
      </c>
      <c r="AU373" s="235" t="s">
        <v>81</v>
      </c>
      <c r="AV373" s="13" t="s">
        <v>81</v>
      </c>
      <c r="AW373" s="13" t="s">
        <v>33</v>
      </c>
      <c r="AX373" s="13" t="s">
        <v>72</v>
      </c>
      <c r="AY373" s="235" t="s">
        <v>123</v>
      </c>
    </row>
    <row r="374" s="13" customFormat="1">
      <c r="A374" s="13"/>
      <c r="B374" s="224"/>
      <c r="C374" s="225"/>
      <c r="D374" s="226" t="s">
        <v>134</v>
      </c>
      <c r="E374" s="227" t="s">
        <v>19</v>
      </c>
      <c r="F374" s="228" t="s">
        <v>321</v>
      </c>
      <c r="G374" s="225"/>
      <c r="H374" s="229">
        <v>5.1239999999999997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134</v>
      </c>
      <c r="AU374" s="235" t="s">
        <v>81</v>
      </c>
      <c r="AV374" s="13" t="s">
        <v>81</v>
      </c>
      <c r="AW374" s="13" t="s">
        <v>33</v>
      </c>
      <c r="AX374" s="13" t="s">
        <v>72</v>
      </c>
      <c r="AY374" s="235" t="s">
        <v>123</v>
      </c>
    </row>
    <row r="375" s="15" customFormat="1">
      <c r="A375" s="15"/>
      <c r="B375" s="246"/>
      <c r="C375" s="247"/>
      <c r="D375" s="226" t="s">
        <v>134</v>
      </c>
      <c r="E375" s="248" t="s">
        <v>19</v>
      </c>
      <c r="F375" s="249" t="s">
        <v>143</v>
      </c>
      <c r="G375" s="247"/>
      <c r="H375" s="250">
        <v>659.61400000000015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134</v>
      </c>
      <c r="AU375" s="256" t="s">
        <v>81</v>
      </c>
      <c r="AV375" s="15" t="s">
        <v>130</v>
      </c>
      <c r="AW375" s="15" t="s">
        <v>33</v>
      </c>
      <c r="AX375" s="15" t="s">
        <v>77</v>
      </c>
      <c r="AY375" s="256" t="s">
        <v>123</v>
      </c>
    </row>
    <row r="376" s="2" customFormat="1" ht="24.15" customHeight="1">
      <c r="A376" s="39"/>
      <c r="B376" s="40"/>
      <c r="C376" s="205" t="s">
        <v>529</v>
      </c>
      <c r="D376" s="206" t="s">
        <v>125</v>
      </c>
      <c r="E376" s="207" t="s">
        <v>530</v>
      </c>
      <c r="F376" s="208" t="s">
        <v>531</v>
      </c>
      <c r="G376" s="209" t="s">
        <v>146</v>
      </c>
      <c r="H376" s="210">
        <v>659.61400000000003</v>
      </c>
      <c r="I376" s="211"/>
      <c r="J376" s="212">
        <f>ROUND(I376*H376,2)</f>
        <v>0</v>
      </c>
      <c r="K376" s="208" t="s">
        <v>129</v>
      </c>
      <c r="L376" s="45"/>
      <c r="M376" s="213" t="s">
        <v>19</v>
      </c>
      <c r="N376" s="214" t="s">
        <v>43</v>
      </c>
      <c r="O376" s="85"/>
      <c r="P376" s="215">
        <f>O376*H376</f>
        <v>0</v>
      </c>
      <c r="Q376" s="215">
        <v>0.00029</v>
      </c>
      <c r="R376" s="215">
        <f>Q376*H376</f>
        <v>0.19128806000000001</v>
      </c>
      <c r="S376" s="215">
        <v>0</v>
      </c>
      <c r="T376" s="21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7" t="s">
        <v>238</v>
      </c>
      <c r="AT376" s="217" t="s">
        <v>125</v>
      </c>
      <c r="AU376" s="217" t="s">
        <v>81</v>
      </c>
      <c r="AY376" s="18" t="s">
        <v>123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77</v>
      </c>
      <c r="BK376" s="218">
        <f>ROUND(I376*H376,2)</f>
        <v>0</v>
      </c>
      <c r="BL376" s="18" t="s">
        <v>238</v>
      </c>
      <c r="BM376" s="217" t="s">
        <v>532</v>
      </c>
    </row>
    <row r="377" s="2" customFormat="1">
      <c r="A377" s="39"/>
      <c r="B377" s="40"/>
      <c r="C377" s="41"/>
      <c r="D377" s="219" t="s">
        <v>132</v>
      </c>
      <c r="E377" s="41"/>
      <c r="F377" s="220" t="s">
        <v>533</v>
      </c>
      <c r="G377" s="41"/>
      <c r="H377" s="41"/>
      <c r="I377" s="221"/>
      <c r="J377" s="41"/>
      <c r="K377" s="41"/>
      <c r="L377" s="45"/>
      <c r="M377" s="222"/>
      <c r="N377" s="223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132</v>
      </c>
      <c r="AU377" s="18" t="s">
        <v>81</v>
      </c>
    </row>
    <row r="378" s="13" customFormat="1">
      <c r="A378" s="13"/>
      <c r="B378" s="224"/>
      <c r="C378" s="225"/>
      <c r="D378" s="226" t="s">
        <v>134</v>
      </c>
      <c r="E378" s="227" t="s">
        <v>19</v>
      </c>
      <c r="F378" s="228" t="s">
        <v>534</v>
      </c>
      <c r="G378" s="225"/>
      <c r="H378" s="229">
        <v>659.61400000000003</v>
      </c>
      <c r="I378" s="230"/>
      <c r="J378" s="225"/>
      <c r="K378" s="225"/>
      <c r="L378" s="231"/>
      <c r="M378" s="268"/>
      <c r="N378" s="269"/>
      <c r="O378" s="269"/>
      <c r="P378" s="269"/>
      <c r="Q378" s="269"/>
      <c r="R378" s="269"/>
      <c r="S378" s="269"/>
      <c r="T378" s="27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134</v>
      </c>
      <c r="AU378" s="235" t="s">
        <v>81</v>
      </c>
      <c r="AV378" s="13" t="s">
        <v>81</v>
      </c>
      <c r="AW378" s="13" t="s">
        <v>33</v>
      </c>
      <c r="AX378" s="13" t="s">
        <v>77</v>
      </c>
      <c r="AY378" s="235" t="s">
        <v>123</v>
      </c>
    </row>
    <row r="379" s="2" customFormat="1" ht="6.96" customHeight="1">
      <c r="A379" s="39"/>
      <c r="B379" s="60"/>
      <c r="C379" s="61"/>
      <c r="D379" s="61"/>
      <c r="E379" s="61"/>
      <c r="F379" s="61"/>
      <c r="G379" s="61"/>
      <c r="H379" s="61"/>
      <c r="I379" s="61"/>
      <c r="J379" s="61"/>
      <c r="K379" s="61"/>
      <c r="L379" s="45"/>
      <c r="M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</sheetData>
  <sheetProtection sheet="1" autoFilter="0" formatColumns="0" formatRows="0" objects="1" scenarios="1" spinCount="100000" saltValue="4U9QrL08VNhXuPTQcOHWFuu5iWjYvHCvgLQkUW0tHx+2nfuokz3/p4BBbst6w32izblnlr8J5Gc0OGWT5i9wug==" hashValue="UPt4nplQz9RP5kP4/PPRGEvDDMW9AB2DfuEDo0yrXrwNLchw64kv7CObl2DTB5QUnVnaks91xorNe2Cd6ijk/w==" algorithmName="SHA-512" password="CC35"/>
  <autoFilter ref="C92:K37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317234410"/>
    <hyperlink ref="F100" r:id="rId2" display="https://podminky.urs.cz/item/CS_URS_2023_01/317944323"/>
    <hyperlink ref="F105" r:id="rId3" display="https://podminky.urs.cz/item/CS_URS_2023_01/340271025"/>
    <hyperlink ref="F111" r:id="rId4" display="https://podminky.urs.cz/item/CS_URS_2023_01/612142001"/>
    <hyperlink ref="F118" r:id="rId5" display="https://podminky.urs.cz/item/CS_URS_2023_01/612321141"/>
    <hyperlink ref="F136" r:id="rId6" display="https://podminky.urs.cz/item/CS_URS_2023_01/615142002"/>
    <hyperlink ref="F139" r:id="rId7" display="https://podminky.urs.cz/item/CS_URS_2023_01/631312141"/>
    <hyperlink ref="F146" r:id="rId8" display="https://podminky.urs.cz/item/CS_URS_2023_01/949101111"/>
    <hyperlink ref="F151" r:id="rId9" display="https://podminky.urs.cz/item/CS_URS_2023_01/952901111"/>
    <hyperlink ref="F156" r:id="rId10" display="https://podminky.urs.cz/item/CS_URS_2023_01/962031132"/>
    <hyperlink ref="F161" r:id="rId11" display="https://podminky.urs.cz/item/CS_URS_2023_01/962031133"/>
    <hyperlink ref="F164" r:id="rId12" display="https://podminky.urs.cz/item/CS_URS_2023_01/968072455"/>
    <hyperlink ref="F169" r:id="rId13" display="https://podminky.urs.cz/item/CS_URS_2023_01/971033641"/>
    <hyperlink ref="F172" r:id="rId14" display="https://podminky.urs.cz/item/CS_URS_2023_01/974031666"/>
    <hyperlink ref="F187" r:id="rId15" display="https://podminky.urs.cz/item/CS_URS_2023_01/997013213"/>
    <hyperlink ref="F189" r:id="rId16" display="https://podminky.urs.cz/item/CS_URS_2023_01/997013501"/>
    <hyperlink ref="F191" r:id="rId17" display="https://podminky.urs.cz/item/CS_URS_2023_01/997013509"/>
    <hyperlink ref="F193" r:id="rId18" display="https://podminky.urs.cz/item/CS_URS_2023_01/997013631"/>
    <hyperlink ref="F195" r:id="rId19" display="https://podminky.urs.cz/item/CS_URS_2023_01/997013863"/>
    <hyperlink ref="F199" r:id="rId20" display="https://podminky.urs.cz/item/CS_URS_2023_01/998018002"/>
    <hyperlink ref="F208" r:id="rId21" display="https://podminky.urs.cz/item/CS_URS_2023_01/763111313"/>
    <hyperlink ref="F211" r:id="rId22" display="https://podminky.urs.cz/item/CS_URS_2023_01/763164557"/>
    <hyperlink ref="F220" r:id="rId23" display="https://podminky.urs.cz/item/CS_URS_2023_01/998763302"/>
    <hyperlink ref="F222" r:id="rId24" display="https://podminky.urs.cz/item/CS_URS_2023_01/998763381"/>
    <hyperlink ref="F229" r:id="rId25" display="https://podminky.urs.cz/item/CS_URS_2023_01/766691914"/>
    <hyperlink ref="F232" r:id="rId26" display="https://podminky.urs.cz/item/CS_URS_2023_01/766691915"/>
    <hyperlink ref="F236" r:id="rId27" display="https://podminky.urs.cz/item/CS_URS_2023_01/776121112"/>
    <hyperlink ref="F241" r:id="rId28" display="https://podminky.urs.cz/item/CS_URS_2023_01/776141111"/>
    <hyperlink ref="F246" r:id="rId29" display="https://podminky.urs.cz/item/CS_URS_2023_01/776201811"/>
    <hyperlink ref="F252" r:id="rId30" display="https://podminky.urs.cz/item/CS_URS_2023_01/776251111"/>
    <hyperlink ref="F262" r:id="rId31" display="https://podminky.urs.cz/item/CS_URS_2023_01/776410811"/>
    <hyperlink ref="F268" r:id="rId32" display="https://podminky.urs.cz/item/CS_URS_2023_01/776411222"/>
    <hyperlink ref="F274" r:id="rId33" display="https://podminky.urs.cz/item/CS_URS_2023_01/776411223"/>
    <hyperlink ref="F277" r:id="rId34" display="https://podminky.urs.cz/item/CS_URS_2023_01/776411224"/>
    <hyperlink ref="F280" r:id="rId35" display="https://podminky.urs.cz/item/CS_URS_2023_01/776991821"/>
    <hyperlink ref="F285" r:id="rId36" display="https://podminky.urs.cz/item/CS_URS_2023_01/998776102"/>
    <hyperlink ref="F287" r:id="rId37" display="https://podminky.urs.cz/item/CS_URS_2023_01/998776181"/>
    <hyperlink ref="F290" r:id="rId38" display="https://podminky.urs.cz/item/CS_URS_2023_01/781151031"/>
    <hyperlink ref="F295" r:id="rId39" display="https://podminky.urs.cz/item/CS_URS_2023_01/781471810"/>
    <hyperlink ref="F302" r:id="rId40" display="https://podminky.urs.cz/item/CS_URS_2023_01/781474117"/>
    <hyperlink ref="F309" r:id="rId41" display="https://podminky.urs.cz/item/CS_URS_2023_01/998781102"/>
    <hyperlink ref="F311" r:id="rId42" display="https://podminky.urs.cz/item/CS_URS_2023_01/998781181"/>
    <hyperlink ref="F314" r:id="rId43" display="https://podminky.urs.cz/item/CS_URS_2023_01/783301311"/>
    <hyperlink ref="F321" r:id="rId44" display="https://podminky.urs.cz/item/CS_URS_2023_01/783317101"/>
    <hyperlink ref="F335" r:id="rId45" display="https://podminky.urs.cz/item/CS_URS_2023_01/784121001"/>
    <hyperlink ref="F346" r:id="rId46" display="https://podminky.urs.cz/item/CS_URS_2023_01/784181101"/>
    <hyperlink ref="F377" r:id="rId47" display="https://podminky.urs.cz/item/CS_URS_2023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Úprava vnitřních prostor budovy F2 - revize R01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535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91.25" customHeight="1">
      <c r="A27" s="139"/>
      <c r="B27" s="140"/>
      <c r="C27" s="139"/>
      <c r="D27" s="139"/>
      <c r="E27" s="141" t="s">
        <v>536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ROUND((SUM(BE86:BE329)),  2)</f>
        <v>0</v>
      </c>
      <c r="G33" s="39"/>
      <c r="H33" s="39"/>
      <c r="I33" s="149">
        <v>0.20999999999999999</v>
      </c>
      <c r="J33" s="148">
        <f>ROUND(((SUM(BE86:BE329))*I33),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ROUND((SUM(BF86:BF329)),  2)</f>
        <v>0</v>
      </c>
      <c r="G34" s="39"/>
      <c r="H34" s="39"/>
      <c r="I34" s="149">
        <v>0.14999999999999999</v>
      </c>
      <c r="J34" s="148">
        <f>ROUND(((SUM(BF86:BF329))*I34),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ROUND((SUM(BG86:BG329)),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ROUND((SUM(BH86:BH329)),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ROUND((SUM(BI86:BI329)),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Úprava vnitřních prostor budovy F2 - revize R01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2 - Elektroinstalace vnitřních prostor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14. 12. 2023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Technická univerzita v Liberci, Studentská 1402/2</v>
      </c>
      <c r="G54" s="41"/>
      <c r="H54" s="41"/>
      <c r="I54" s="33" t="s">
        <v>31</v>
      </c>
      <c r="J54" s="37" t="str">
        <f>E21</f>
        <v>Architektonická kancelář FUA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537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538</v>
      </c>
      <c r="E61" s="169"/>
      <c r="F61" s="169"/>
      <c r="G61" s="169"/>
      <c r="H61" s="169"/>
      <c r="I61" s="169"/>
      <c r="J61" s="170">
        <f>J108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539</v>
      </c>
      <c r="E62" s="169"/>
      <c r="F62" s="169"/>
      <c r="G62" s="169"/>
      <c r="H62" s="169"/>
      <c r="I62" s="169"/>
      <c r="J62" s="170">
        <f>J125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540</v>
      </c>
      <c r="E63" s="169"/>
      <c r="F63" s="169"/>
      <c r="G63" s="169"/>
      <c r="H63" s="169"/>
      <c r="I63" s="169"/>
      <c r="J63" s="170">
        <f>J200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541</v>
      </c>
      <c r="E64" s="169"/>
      <c r="F64" s="169"/>
      <c r="G64" s="169"/>
      <c r="H64" s="169"/>
      <c r="I64" s="169"/>
      <c r="J64" s="170">
        <f>J225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542</v>
      </c>
      <c r="E65" s="169"/>
      <c r="F65" s="169"/>
      <c r="G65" s="169"/>
      <c r="H65" s="169"/>
      <c r="I65" s="169"/>
      <c r="J65" s="170">
        <f>J270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543</v>
      </c>
      <c r="E66" s="169"/>
      <c r="F66" s="169"/>
      <c r="G66" s="169"/>
      <c r="H66" s="169"/>
      <c r="I66" s="169"/>
      <c r="J66" s="170">
        <f>J321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Úprava vnitřních prostor budovy F2 - revize R01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2 - Elektroinstalace vnitřních prostor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Liberec</v>
      </c>
      <c r="G80" s="41"/>
      <c r="H80" s="41"/>
      <c r="I80" s="33" t="s">
        <v>23</v>
      </c>
      <c r="J80" s="73" t="str">
        <f>IF(J12="","",J12)</f>
        <v>14. 12. 2023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25</v>
      </c>
      <c r="D82" s="41"/>
      <c r="E82" s="41"/>
      <c r="F82" s="28" t="str">
        <f>E15</f>
        <v>Technická univerzita v Liberci, Studentská 1402/2</v>
      </c>
      <c r="G82" s="41"/>
      <c r="H82" s="41"/>
      <c r="I82" s="33" t="s">
        <v>31</v>
      </c>
      <c r="J82" s="37" t="str">
        <f>E21</f>
        <v>Architektonická kancelář FUA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PROPOS Liberec s.r.o.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109</v>
      </c>
      <c r="D85" s="181" t="s">
        <v>57</v>
      </c>
      <c r="E85" s="181" t="s">
        <v>53</v>
      </c>
      <c r="F85" s="181" t="s">
        <v>54</v>
      </c>
      <c r="G85" s="181" t="s">
        <v>110</v>
      </c>
      <c r="H85" s="181" t="s">
        <v>111</v>
      </c>
      <c r="I85" s="181" t="s">
        <v>112</v>
      </c>
      <c r="J85" s="181" t="s">
        <v>92</v>
      </c>
      <c r="K85" s="182" t="s">
        <v>113</v>
      </c>
      <c r="L85" s="183"/>
      <c r="M85" s="93" t="s">
        <v>19</v>
      </c>
      <c r="N85" s="94" t="s">
        <v>42</v>
      </c>
      <c r="O85" s="94" t="s">
        <v>114</v>
      </c>
      <c r="P85" s="94" t="s">
        <v>115</v>
      </c>
      <c r="Q85" s="94" t="s">
        <v>116</v>
      </c>
      <c r="R85" s="94" t="s">
        <v>117</v>
      </c>
      <c r="S85" s="94" t="s">
        <v>118</v>
      </c>
      <c r="T85" s="95" t="s">
        <v>119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120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P87+P108+P125+P200+P225+P270+P321</f>
        <v>0</v>
      </c>
      <c r="Q86" s="97"/>
      <c r="R86" s="186">
        <f>R87+R108+R125+R200+R225+R270+R321</f>
        <v>0</v>
      </c>
      <c r="S86" s="97"/>
      <c r="T86" s="187">
        <f>T87+T108+T125+T200+T225+T270+T321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93</v>
      </c>
      <c r="BK86" s="188">
        <f>BK87+BK108+BK125+BK200+BK225+BK270+BK321</f>
        <v>0</v>
      </c>
    </row>
    <row r="87" s="12" customFormat="1" ht="25.92" customHeight="1">
      <c r="A87" s="12"/>
      <c r="B87" s="189"/>
      <c r="C87" s="190"/>
      <c r="D87" s="191" t="s">
        <v>71</v>
      </c>
      <c r="E87" s="192" t="s">
        <v>77</v>
      </c>
      <c r="F87" s="192" t="s">
        <v>544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SUM(P88:P107)</f>
        <v>0</v>
      </c>
      <c r="Q87" s="197"/>
      <c r="R87" s="198">
        <f>SUM(R88:R107)</f>
        <v>0</v>
      </c>
      <c r="S87" s="197"/>
      <c r="T87" s="199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77</v>
      </c>
      <c r="AT87" s="201" t="s">
        <v>71</v>
      </c>
      <c r="AU87" s="201" t="s">
        <v>72</v>
      </c>
      <c r="AY87" s="200" t="s">
        <v>123</v>
      </c>
      <c r="BK87" s="202">
        <f>SUM(BK88:BK107)</f>
        <v>0</v>
      </c>
    </row>
    <row r="88" s="2" customFormat="1" ht="24.15" customHeight="1">
      <c r="A88" s="39"/>
      <c r="B88" s="40"/>
      <c r="C88" s="205" t="s">
        <v>77</v>
      </c>
      <c r="D88" s="205" t="s">
        <v>125</v>
      </c>
      <c r="E88" s="207" t="s">
        <v>545</v>
      </c>
      <c r="F88" s="208" t="s">
        <v>546</v>
      </c>
      <c r="G88" s="209" t="s">
        <v>547</v>
      </c>
      <c r="H88" s="210">
        <v>18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43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130</v>
      </c>
      <c r="AT88" s="217" t="s">
        <v>125</v>
      </c>
      <c r="AU88" s="217" t="s">
        <v>77</v>
      </c>
      <c r="AY88" s="18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77</v>
      </c>
      <c r="BK88" s="218">
        <f>ROUND(I88*H88,2)</f>
        <v>0</v>
      </c>
      <c r="BL88" s="18" t="s">
        <v>130</v>
      </c>
      <c r="BM88" s="217" t="s">
        <v>548</v>
      </c>
    </row>
    <row r="89" s="2" customFormat="1" ht="24.15" customHeight="1">
      <c r="A89" s="39"/>
      <c r="B89" s="40"/>
      <c r="C89" s="205" t="s">
        <v>81</v>
      </c>
      <c r="D89" s="205" t="s">
        <v>125</v>
      </c>
      <c r="E89" s="207" t="s">
        <v>549</v>
      </c>
      <c r="F89" s="208" t="s">
        <v>546</v>
      </c>
      <c r="G89" s="209" t="s">
        <v>547</v>
      </c>
      <c r="H89" s="210">
        <v>18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43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130</v>
      </c>
      <c r="AT89" s="217" t="s">
        <v>125</v>
      </c>
      <c r="AU89" s="217" t="s">
        <v>77</v>
      </c>
      <c r="AY89" s="18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77</v>
      </c>
      <c r="BK89" s="218">
        <f>ROUND(I89*H89,2)</f>
        <v>0</v>
      </c>
      <c r="BL89" s="18" t="s">
        <v>130</v>
      </c>
      <c r="BM89" s="217" t="s">
        <v>550</v>
      </c>
    </row>
    <row r="90" s="2" customFormat="1" ht="24.15" customHeight="1">
      <c r="A90" s="39"/>
      <c r="B90" s="40"/>
      <c r="C90" s="205" t="s">
        <v>84</v>
      </c>
      <c r="D90" s="205" t="s">
        <v>125</v>
      </c>
      <c r="E90" s="207" t="s">
        <v>551</v>
      </c>
      <c r="F90" s="208" t="s">
        <v>552</v>
      </c>
      <c r="G90" s="209" t="s">
        <v>547</v>
      </c>
      <c r="H90" s="210">
        <v>2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43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130</v>
      </c>
      <c r="AT90" s="217" t="s">
        <v>125</v>
      </c>
      <c r="AU90" s="217" t="s">
        <v>77</v>
      </c>
      <c r="AY90" s="18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77</v>
      </c>
      <c r="BK90" s="218">
        <f>ROUND(I90*H90,2)</f>
        <v>0</v>
      </c>
      <c r="BL90" s="18" t="s">
        <v>130</v>
      </c>
      <c r="BM90" s="217" t="s">
        <v>553</v>
      </c>
    </row>
    <row r="91" s="2" customFormat="1" ht="24.15" customHeight="1">
      <c r="A91" s="39"/>
      <c r="B91" s="40"/>
      <c r="C91" s="205" t="s">
        <v>130</v>
      </c>
      <c r="D91" s="205" t="s">
        <v>125</v>
      </c>
      <c r="E91" s="207" t="s">
        <v>554</v>
      </c>
      <c r="F91" s="208" t="s">
        <v>552</v>
      </c>
      <c r="G91" s="209" t="s">
        <v>547</v>
      </c>
      <c r="H91" s="210">
        <v>2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43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130</v>
      </c>
      <c r="AT91" s="217" t="s">
        <v>125</v>
      </c>
      <c r="AU91" s="217" t="s">
        <v>77</v>
      </c>
      <c r="AY91" s="18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77</v>
      </c>
      <c r="BK91" s="218">
        <f>ROUND(I91*H91,2)</f>
        <v>0</v>
      </c>
      <c r="BL91" s="18" t="s">
        <v>130</v>
      </c>
      <c r="BM91" s="217" t="s">
        <v>555</v>
      </c>
    </row>
    <row r="92" s="2" customFormat="1" ht="24.15" customHeight="1">
      <c r="A92" s="39"/>
      <c r="B92" s="40"/>
      <c r="C92" s="205" t="s">
        <v>161</v>
      </c>
      <c r="D92" s="205" t="s">
        <v>125</v>
      </c>
      <c r="E92" s="207" t="s">
        <v>556</v>
      </c>
      <c r="F92" s="208" t="s">
        <v>557</v>
      </c>
      <c r="G92" s="209" t="s">
        <v>547</v>
      </c>
      <c r="H92" s="210">
        <v>7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130</v>
      </c>
      <c r="AT92" s="217" t="s">
        <v>125</v>
      </c>
      <c r="AU92" s="217" t="s">
        <v>77</v>
      </c>
      <c r="AY92" s="18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77</v>
      </c>
      <c r="BK92" s="218">
        <f>ROUND(I92*H92,2)</f>
        <v>0</v>
      </c>
      <c r="BL92" s="18" t="s">
        <v>130</v>
      </c>
      <c r="BM92" s="217" t="s">
        <v>558</v>
      </c>
    </row>
    <row r="93" s="2" customFormat="1" ht="24.15" customHeight="1">
      <c r="A93" s="39"/>
      <c r="B93" s="40"/>
      <c r="C93" s="205" t="s">
        <v>151</v>
      </c>
      <c r="D93" s="205" t="s">
        <v>125</v>
      </c>
      <c r="E93" s="207" t="s">
        <v>559</v>
      </c>
      <c r="F93" s="208" t="s">
        <v>557</v>
      </c>
      <c r="G93" s="209" t="s">
        <v>547</v>
      </c>
      <c r="H93" s="210">
        <v>7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43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130</v>
      </c>
      <c r="AT93" s="217" t="s">
        <v>125</v>
      </c>
      <c r="AU93" s="217" t="s">
        <v>77</v>
      </c>
      <c r="AY93" s="18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77</v>
      </c>
      <c r="BK93" s="218">
        <f>ROUND(I93*H93,2)</f>
        <v>0</v>
      </c>
      <c r="BL93" s="18" t="s">
        <v>130</v>
      </c>
      <c r="BM93" s="217" t="s">
        <v>560</v>
      </c>
    </row>
    <row r="94" s="2" customFormat="1" ht="24.15" customHeight="1">
      <c r="A94" s="39"/>
      <c r="B94" s="40"/>
      <c r="C94" s="205" t="s">
        <v>177</v>
      </c>
      <c r="D94" s="205" t="s">
        <v>125</v>
      </c>
      <c r="E94" s="207" t="s">
        <v>561</v>
      </c>
      <c r="F94" s="208" t="s">
        <v>562</v>
      </c>
      <c r="G94" s="209" t="s">
        <v>547</v>
      </c>
      <c r="H94" s="210">
        <v>2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43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130</v>
      </c>
      <c r="AT94" s="217" t="s">
        <v>125</v>
      </c>
      <c r="AU94" s="217" t="s">
        <v>77</v>
      </c>
      <c r="AY94" s="18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77</v>
      </c>
      <c r="BK94" s="218">
        <f>ROUND(I94*H94,2)</f>
        <v>0</v>
      </c>
      <c r="BL94" s="18" t="s">
        <v>130</v>
      </c>
      <c r="BM94" s="217" t="s">
        <v>563</v>
      </c>
    </row>
    <row r="95" s="2" customFormat="1" ht="24.15" customHeight="1">
      <c r="A95" s="39"/>
      <c r="B95" s="40"/>
      <c r="C95" s="205" t="s">
        <v>183</v>
      </c>
      <c r="D95" s="205" t="s">
        <v>125</v>
      </c>
      <c r="E95" s="207" t="s">
        <v>564</v>
      </c>
      <c r="F95" s="208" t="s">
        <v>562</v>
      </c>
      <c r="G95" s="209" t="s">
        <v>547</v>
      </c>
      <c r="H95" s="210">
        <v>2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43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130</v>
      </c>
      <c r="AT95" s="217" t="s">
        <v>125</v>
      </c>
      <c r="AU95" s="217" t="s">
        <v>77</v>
      </c>
      <c r="AY95" s="18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77</v>
      </c>
      <c r="BK95" s="218">
        <f>ROUND(I95*H95,2)</f>
        <v>0</v>
      </c>
      <c r="BL95" s="18" t="s">
        <v>130</v>
      </c>
      <c r="BM95" s="217" t="s">
        <v>565</v>
      </c>
    </row>
    <row r="96" s="2" customFormat="1" ht="24.15" customHeight="1">
      <c r="A96" s="39"/>
      <c r="B96" s="40"/>
      <c r="C96" s="205" t="s">
        <v>191</v>
      </c>
      <c r="D96" s="205" t="s">
        <v>125</v>
      </c>
      <c r="E96" s="207" t="s">
        <v>566</v>
      </c>
      <c r="F96" s="208" t="s">
        <v>567</v>
      </c>
      <c r="G96" s="209" t="s">
        <v>547</v>
      </c>
      <c r="H96" s="210">
        <v>2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43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130</v>
      </c>
      <c r="AT96" s="217" t="s">
        <v>125</v>
      </c>
      <c r="AU96" s="217" t="s">
        <v>77</v>
      </c>
      <c r="AY96" s="18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77</v>
      </c>
      <c r="BK96" s="218">
        <f>ROUND(I96*H96,2)</f>
        <v>0</v>
      </c>
      <c r="BL96" s="18" t="s">
        <v>130</v>
      </c>
      <c r="BM96" s="217" t="s">
        <v>568</v>
      </c>
    </row>
    <row r="97" s="2" customFormat="1" ht="24.15" customHeight="1">
      <c r="A97" s="39"/>
      <c r="B97" s="40"/>
      <c r="C97" s="205" t="s">
        <v>199</v>
      </c>
      <c r="D97" s="205" t="s">
        <v>125</v>
      </c>
      <c r="E97" s="207" t="s">
        <v>569</v>
      </c>
      <c r="F97" s="208" t="s">
        <v>567</v>
      </c>
      <c r="G97" s="209" t="s">
        <v>547</v>
      </c>
      <c r="H97" s="210">
        <v>2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43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130</v>
      </c>
      <c r="AT97" s="217" t="s">
        <v>125</v>
      </c>
      <c r="AU97" s="217" t="s">
        <v>77</v>
      </c>
      <c r="AY97" s="18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77</v>
      </c>
      <c r="BK97" s="218">
        <f>ROUND(I97*H97,2)</f>
        <v>0</v>
      </c>
      <c r="BL97" s="18" t="s">
        <v>130</v>
      </c>
      <c r="BM97" s="217" t="s">
        <v>570</v>
      </c>
    </row>
    <row r="98" s="2" customFormat="1" ht="24.15" customHeight="1">
      <c r="A98" s="39"/>
      <c r="B98" s="40"/>
      <c r="C98" s="205" t="s">
        <v>206</v>
      </c>
      <c r="D98" s="205" t="s">
        <v>125</v>
      </c>
      <c r="E98" s="207" t="s">
        <v>571</v>
      </c>
      <c r="F98" s="208" t="s">
        <v>572</v>
      </c>
      <c r="G98" s="209" t="s">
        <v>547</v>
      </c>
      <c r="H98" s="210">
        <v>1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43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130</v>
      </c>
      <c r="AT98" s="217" t="s">
        <v>125</v>
      </c>
      <c r="AU98" s="217" t="s">
        <v>77</v>
      </c>
      <c r="AY98" s="18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77</v>
      </c>
      <c r="BK98" s="218">
        <f>ROUND(I98*H98,2)</f>
        <v>0</v>
      </c>
      <c r="BL98" s="18" t="s">
        <v>130</v>
      </c>
      <c r="BM98" s="217" t="s">
        <v>573</v>
      </c>
    </row>
    <row r="99" s="2" customFormat="1" ht="24.15" customHeight="1">
      <c r="A99" s="39"/>
      <c r="B99" s="40"/>
      <c r="C99" s="205" t="s">
        <v>213</v>
      </c>
      <c r="D99" s="205" t="s">
        <v>125</v>
      </c>
      <c r="E99" s="207" t="s">
        <v>574</v>
      </c>
      <c r="F99" s="208" t="s">
        <v>572</v>
      </c>
      <c r="G99" s="209" t="s">
        <v>547</v>
      </c>
      <c r="H99" s="210">
        <v>1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43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130</v>
      </c>
      <c r="AT99" s="217" t="s">
        <v>125</v>
      </c>
      <c r="AU99" s="217" t="s">
        <v>77</v>
      </c>
      <c r="AY99" s="18" t="s">
        <v>123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77</v>
      </c>
      <c r="BK99" s="218">
        <f>ROUND(I99*H99,2)</f>
        <v>0</v>
      </c>
      <c r="BL99" s="18" t="s">
        <v>130</v>
      </c>
      <c r="BM99" s="217" t="s">
        <v>575</v>
      </c>
    </row>
    <row r="100" s="2" customFormat="1" ht="24.15" customHeight="1">
      <c r="A100" s="39"/>
      <c r="B100" s="40"/>
      <c r="C100" s="205" t="s">
        <v>219</v>
      </c>
      <c r="D100" s="205" t="s">
        <v>125</v>
      </c>
      <c r="E100" s="207" t="s">
        <v>576</v>
      </c>
      <c r="F100" s="208" t="s">
        <v>577</v>
      </c>
      <c r="G100" s="209" t="s">
        <v>547</v>
      </c>
      <c r="H100" s="210">
        <v>36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43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130</v>
      </c>
      <c r="AT100" s="217" t="s">
        <v>125</v>
      </c>
      <c r="AU100" s="217" t="s">
        <v>77</v>
      </c>
      <c r="AY100" s="18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77</v>
      </c>
      <c r="BK100" s="218">
        <f>ROUND(I100*H100,2)</f>
        <v>0</v>
      </c>
      <c r="BL100" s="18" t="s">
        <v>130</v>
      </c>
      <c r="BM100" s="217" t="s">
        <v>578</v>
      </c>
    </row>
    <row r="101" s="2" customFormat="1" ht="24.15" customHeight="1">
      <c r="A101" s="39"/>
      <c r="B101" s="40"/>
      <c r="C101" s="205" t="s">
        <v>226</v>
      </c>
      <c r="D101" s="205" t="s">
        <v>125</v>
      </c>
      <c r="E101" s="207" t="s">
        <v>579</v>
      </c>
      <c r="F101" s="208" t="s">
        <v>577</v>
      </c>
      <c r="G101" s="209" t="s">
        <v>547</v>
      </c>
      <c r="H101" s="210">
        <v>36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43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130</v>
      </c>
      <c r="AT101" s="217" t="s">
        <v>125</v>
      </c>
      <c r="AU101" s="217" t="s">
        <v>77</v>
      </c>
      <c r="AY101" s="18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77</v>
      </c>
      <c r="BK101" s="218">
        <f>ROUND(I101*H101,2)</f>
        <v>0</v>
      </c>
      <c r="BL101" s="18" t="s">
        <v>130</v>
      </c>
      <c r="BM101" s="217" t="s">
        <v>580</v>
      </c>
    </row>
    <row r="102" s="2" customFormat="1" ht="24.15" customHeight="1">
      <c r="A102" s="39"/>
      <c r="B102" s="40"/>
      <c r="C102" s="205" t="s">
        <v>8</v>
      </c>
      <c r="D102" s="205" t="s">
        <v>125</v>
      </c>
      <c r="E102" s="207" t="s">
        <v>581</v>
      </c>
      <c r="F102" s="208" t="s">
        <v>582</v>
      </c>
      <c r="G102" s="209" t="s">
        <v>547</v>
      </c>
      <c r="H102" s="210">
        <v>2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43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130</v>
      </c>
      <c r="AT102" s="217" t="s">
        <v>125</v>
      </c>
      <c r="AU102" s="217" t="s">
        <v>77</v>
      </c>
      <c r="AY102" s="18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77</v>
      </c>
      <c r="BK102" s="218">
        <f>ROUND(I102*H102,2)</f>
        <v>0</v>
      </c>
      <c r="BL102" s="18" t="s">
        <v>130</v>
      </c>
      <c r="BM102" s="217" t="s">
        <v>583</v>
      </c>
    </row>
    <row r="103" s="2" customFormat="1" ht="24.15" customHeight="1">
      <c r="A103" s="39"/>
      <c r="B103" s="40"/>
      <c r="C103" s="205" t="s">
        <v>238</v>
      </c>
      <c r="D103" s="205" t="s">
        <v>125</v>
      </c>
      <c r="E103" s="207" t="s">
        <v>584</v>
      </c>
      <c r="F103" s="208" t="s">
        <v>582</v>
      </c>
      <c r="G103" s="209" t="s">
        <v>547</v>
      </c>
      <c r="H103" s="210">
        <v>2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130</v>
      </c>
      <c r="AT103" s="217" t="s">
        <v>125</v>
      </c>
      <c r="AU103" s="217" t="s">
        <v>77</v>
      </c>
      <c r="AY103" s="18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77</v>
      </c>
      <c r="BK103" s="218">
        <f>ROUND(I103*H103,2)</f>
        <v>0</v>
      </c>
      <c r="BL103" s="18" t="s">
        <v>130</v>
      </c>
      <c r="BM103" s="217" t="s">
        <v>585</v>
      </c>
    </row>
    <row r="104" s="2" customFormat="1" ht="24.15" customHeight="1">
      <c r="A104" s="39"/>
      <c r="B104" s="40"/>
      <c r="C104" s="205" t="s">
        <v>243</v>
      </c>
      <c r="D104" s="205" t="s">
        <v>125</v>
      </c>
      <c r="E104" s="207" t="s">
        <v>586</v>
      </c>
      <c r="F104" s="208" t="s">
        <v>587</v>
      </c>
      <c r="G104" s="209" t="s">
        <v>547</v>
      </c>
      <c r="H104" s="210">
        <v>10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43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130</v>
      </c>
      <c r="AT104" s="217" t="s">
        <v>125</v>
      </c>
      <c r="AU104" s="217" t="s">
        <v>77</v>
      </c>
      <c r="AY104" s="18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77</v>
      </c>
      <c r="BK104" s="218">
        <f>ROUND(I104*H104,2)</f>
        <v>0</v>
      </c>
      <c r="BL104" s="18" t="s">
        <v>130</v>
      </c>
      <c r="BM104" s="217" t="s">
        <v>588</v>
      </c>
    </row>
    <row r="105" s="2" customFormat="1" ht="24.15" customHeight="1">
      <c r="A105" s="39"/>
      <c r="B105" s="40"/>
      <c r="C105" s="205" t="s">
        <v>249</v>
      </c>
      <c r="D105" s="205" t="s">
        <v>125</v>
      </c>
      <c r="E105" s="207" t="s">
        <v>589</v>
      </c>
      <c r="F105" s="208" t="s">
        <v>587</v>
      </c>
      <c r="G105" s="209" t="s">
        <v>547</v>
      </c>
      <c r="H105" s="210">
        <v>10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43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130</v>
      </c>
      <c r="AT105" s="217" t="s">
        <v>125</v>
      </c>
      <c r="AU105" s="217" t="s">
        <v>77</v>
      </c>
      <c r="AY105" s="18" t="s">
        <v>123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77</v>
      </c>
      <c r="BK105" s="218">
        <f>ROUND(I105*H105,2)</f>
        <v>0</v>
      </c>
      <c r="BL105" s="18" t="s">
        <v>130</v>
      </c>
      <c r="BM105" s="217" t="s">
        <v>590</v>
      </c>
    </row>
    <row r="106" s="2" customFormat="1" ht="24.15" customHeight="1">
      <c r="A106" s="39"/>
      <c r="B106" s="40"/>
      <c r="C106" s="205" t="s">
        <v>254</v>
      </c>
      <c r="D106" s="205" t="s">
        <v>125</v>
      </c>
      <c r="E106" s="207" t="s">
        <v>591</v>
      </c>
      <c r="F106" s="208" t="s">
        <v>592</v>
      </c>
      <c r="G106" s="209" t="s">
        <v>547</v>
      </c>
      <c r="H106" s="210">
        <v>16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43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130</v>
      </c>
      <c r="AT106" s="217" t="s">
        <v>125</v>
      </c>
      <c r="AU106" s="217" t="s">
        <v>77</v>
      </c>
      <c r="AY106" s="18" t="s">
        <v>123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77</v>
      </c>
      <c r="BK106" s="218">
        <f>ROUND(I106*H106,2)</f>
        <v>0</v>
      </c>
      <c r="BL106" s="18" t="s">
        <v>130</v>
      </c>
      <c r="BM106" s="217" t="s">
        <v>593</v>
      </c>
    </row>
    <row r="107" s="2" customFormat="1" ht="24.15" customHeight="1">
      <c r="A107" s="39"/>
      <c r="B107" s="40"/>
      <c r="C107" s="205" t="s">
        <v>261</v>
      </c>
      <c r="D107" s="205" t="s">
        <v>125</v>
      </c>
      <c r="E107" s="207" t="s">
        <v>594</v>
      </c>
      <c r="F107" s="208" t="s">
        <v>592</v>
      </c>
      <c r="G107" s="209" t="s">
        <v>547</v>
      </c>
      <c r="H107" s="210">
        <v>16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43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130</v>
      </c>
      <c r="AT107" s="217" t="s">
        <v>125</v>
      </c>
      <c r="AU107" s="217" t="s">
        <v>77</v>
      </c>
      <c r="AY107" s="18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77</v>
      </c>
      <c r="BK107" s="218">
        <f>ROUND(I107*H107,2)</f>
        <v>0</v>
      </c>
      <c r="BL107" s="18" t="s">
        <v>130</v>
      </c>
      <c r="BM107" s="217" t="s">
        <v>595</v>
      </c>
    </row>
    <row r="108" s="12" customFormat="1" ht="25.92" customHeight="1">
      <c r="A108" s="12"/>
      <c r="B108" s="189"/>
      <c r="C108" s="190"/>
      <c r="D108" s="191" t="s">
        <v>71</v>
      </c>
      <c r="E108" s="192" t="s">
        <v>81</v>
      </c>
      <c r="F108" s="192" t="s">
        <v>596</v>
      </c>
      <c r="G108" s="190"/>
      <c r="H108" s="190"/>
      <c r="I108" s="193"/>
      <c r="J108" s="194">
        <f>BK108</f>
        <v>0</v>
      </c>
      <c r="K108" s="190"/>
      <c r="L108" s="195"/>
      <c r="M108" s="196"/>
      <c r="N108" s="197"/>
      <c r="O108" s="197"/>
      <c r="P108" s="198">
        <f>SUM(P109:P124)</f>
        <v>0</v>
      </c>
      <c r="Q108" s="197"/>
      <c r="R108" s="198">
        <f>SUM(R109:R124)</f>
        <v>0</v>
      </c>
      <c r="S108" s="197"/>
      <c r="T108" s="199">
        <f>SUM(T109:T124)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77</v>
      </c>
      <c r="AT108" s="201" t="s">
        <v>71</v>
      </c>
      <c r="AU108" s="201" t="s">
        <v>72</v>
      </c>
      <c r="AY108" s="200" t="s">
        <v>123</v>
      </c>
      <c r="BK108" s="202">
        <f>SUM(BK109:BK124)</f>
        <v>0</v>
      </c>
    </row>
    <row r="109" s="2" customFormat="1" ht="78" customHeight="1">
      <c r="A109" s="39"/>
      <c r="B109" s="40"/>
      <c r="C109" s="205" t="s">
        <v>7</v>
      </c>
      <c r="D109" s="205" t="s">
        <v>125</v>
      </c>
      <c r="E109" s="207" t="s">
        <v>597</v>
      </c>
      <c r="F109" s="208" t="s">
        <v>598</v>
      </c>
      <c r="G109" s="209" t="s">
        <v>547</v>
      </c>
      <c r="H109" s="210">
        <v>1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43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130</v>
      </c>
      <c r="AT109" s="217" t="s">
        <v>125</v>
      </c>
      <c r="AU109" s="217" t="s">
        <v>77</v>
      </c>
      <c r="AY109" s="18" t="s">
        <v>123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77</v>
      </c>
      <c r="BK109" s="218">
        <f>ROUND(I109*H109,2)</f>
        <v>0</v>
      </c>
      <c r="BL109" s="18" t="s">
        <v>130</v>
      </c>
      <c r="BM109" s="217" t="s">
        <v>599</v>
      </c>
    </row>
    <row r="110" s="2" customFormat="1" ht="78" customHeight="1">
      <c r="A110" s="39"/>
      <c r="B110" s="40"/>
      <c r="C110" s="205" t="s">
        <v>270</v>
      </c>
      <c r="D110" s="205" t="s">
        <v>125</v>
      </c>
      <c r="E110" s="207" t="s">
        <v>600</v>
      </c>
      <c r="F110" s="208" t="s">
        <v>598</v>
      </c>
      <c r="G110" s="209" t="s">
        <v>547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43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130</v>
      </c>
      <c r="AT110" s="217" t="s">
        <v>125</v>
      </c>
      <c r="AU110" s="217" t="s">
        <v>77</v>
      </c>
      <c r="AY110" s="18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77</v>
      </c>
      <c r="BK110" s="218">
        <f>ROUND(I110*H110,2)</f>
        <v>0</v>
      </c>
      <c r="BL110" s="18" t="s">
        <v>130</v>
      </c>
      <c r="BM110" s="217" t="s">
        <v>601</v>
      </c>
    </row>
    <row r="111" s="2" customFormat="1" ht="180.75" customHeight="1">
      <c r="A111" s="39"/>
      <c r="B111" s="40"/>
      <c r="C111" s="205" t="s">
        <v>275</v>
      </c>
      <c r="D111" s="205" t="s">
        <v>125</v>
      </c>
      <c r="E111" s="207" t="s">
        <v>602</v>
      </c>
      <c r="F111" s="208" t="s">
        <v>603</v>
      </c>
      <c r="G111" s="209" t="s">
        <v>547</v>
      </c>
      <c r="H111" s="210">
        <v>1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43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130</v>
      </c>
      <c r="AT111" s="217" t="s">
        <v>125</v>
      </c>
      <c r="AU111" s="217" t="s">
        <v>77</v>
      </c>
      <c r="AY111" s="18" t="s">
        <v>123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77</v>
      </c>
      <c r="BK111" s="218">
        <f>ROUND(I111*H111,2)</f>
        <v>0</v>
      </c>
      <c r="BL111" s="18" t="s">
        <v>130</v>
      </c>
      <c r="BM111" s="217" t="s">
        <v>604</v>
      </c>
    </row>
    <row r="112" s="2" customFormat="1" ht="180.75" customHeight="1">
      <c r="A112" s="39"/>
      <c r="B112" s="40"/>
      <c r="C112" s="205" t="s">
        <v>280</v>
      </c>
      <c r="D112" s="205" t="s">
        <v>125</v>
      </c>
      <c r="E112" s="207" t="s">
        <v>605</v>
      </c>
      <c r="F112" s="208" t="s">
        <v>603</v>
      </c>
      <c r="G112" s="209" t="s">
        <v>547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43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130</v>
      </c>
      <c r="AT112" s="217" t="s">
        <v>125</v>
      </c>
      <c r="AU112" s="217" t="s">
        <v>77</v>
      </c>
      <c r="AY112" s="18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77</v>
      </c>
      <c r="BK112" s="218">
        <f>ROUND(I112*H112,2)</f>
        <v>0</v>
      </c>
      <c r="BL112" s="18" t="s">
        <v>130</v>
      </c>
      <c r="BM112" s="217" t="s">
        <v>606</v>
      </c>
    </row>
    <row r="113" s="2" customFormat="1" ht="44.25" customHeight="1">
      <c r="A113" s="39"/>
      <c r="B113" s="40"/>
      <c r="C113" s="205" t="s">
        <v>288</v>
      </c>
      <c r="D113" s="205" t="s">
        <v>125</v>
      </c>
      <c r="E113" s="207" t="s">
        <v>607</v>
      </c>
      <c r="F113" s="208" t="s">
        <v>608</v>
      </c>
      <c r="G113" s="209" t="s">
        <v>547</v>
      </c>
      <c r="H113" s="210">
        <v>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43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130</v>
      </c>
      <c r="AT113" s="217" t="s">
        <v>125</v>
      </c>
      <c r="AU113" s="217" t="s">
        <v>77</v>
      </c>
      <c r="AY113" s="18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77</v>
      </c>
      <c r="BK113" s="218">
        <f>ROUND(I113*H113,2)</f>
        <v>0</v>
      </c>
      <c r="BL113" s="18" t="s">
        <v>130</v>
      </c>
      <c r="BM113" s="217" t="s">
        <v>609</v>
      </c>
    </row>
    <row r="114" s="2" customFormat="1" ht="44.25" customHeight="1">
      <c r="A114" s="39"/>
      <c r="B114" s="40"/>
      <c r="C114" s="205" t="s">
        <v>297</v>
      </c>
      <c r="D114" s="205" t="s">
        <v>125</v>
      </c>
      <c r="E114" s="207" t="s">
        <v>610</v>
      </c>
      <c r="F114" s="208" t="s">
        <v>608</v>
      </c>
      <c r="G114" s="209" t="s">
        <v>547</v>
      </c>
      <c r="H114" s="210">
        <v>1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43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130</v>
      </c>
      <c r="AT114" s="217" t="s">
        <v>125</v>
      </c>
      <c r="AU114" s="217" t="s">
        <v>77</v>
      </c>
      <c r="AY114" s="18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77</v>
      </c>
      <c r="BK114" s="218">
        <f>ROUND(I114*H114,2)</f>
        <v>0</v>
      </c>
      <c r="BL114" s="18" t="s">
        <v>130</v>
      </c>
      <c r="BM114" s="217" t="s">
        <v>611</v>
      </c>
    </row>
    <row r="115" s="2" customFormat="1" ht="55.5" customHeight="1">
      <c r="A115" s="39"/>
      <c r="B115" s="40"/>
      <c r="C115" s="205" t="s">
        <v>301</v>
      </c>
      <c r="D115" s="205" t="s">
        <v>125</v>
      </c>
      <c r="E115" s="207" t="s">
        <v>612</v>
      </c>
      <c r="F115" s="208" t="s">
        <v>613</v>
      </c>
      <c r="G115" s="209" t="s">
        <v>547</v>
      </c>
      <c r="H115" s="210">
        <v>3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43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130</v>
      </c>
      <c r="AT115" s="217" t="s">
        <v>125</v>
      </c>
      <c r="AU115" s="217" t="s">
        <v>77</v>
      </c>
      <c r="AY115" s="18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77</v>
      </c>
      <c r="BK115" s="218">
        <f>ROUND(I115*H115,2)</f>
        <v>0</v>
      </c>
      <c r="BL115" s="18" t="s">
        <v>130</v>
      </c>
      <c r="BM115" s="217" t="s">
        <v>614</v>
      </c>
    </row>
    <row r="116" s="2" customFormat="1" ht="55.5" customHeight="1">
      <c r="A116" s="39"/>
      <c r="B116" s="40"/>
      <c r="C116" s="205" t="s">
        <v>307</v>
      </c>
      <c r="D116" s="205" t="s">
        <v>125</v>
      </c>
      <c r="E116" s="207" t="s">
        <v>615</v>
      </c>
      <c r="F116" s="208" t="s">
        <v>613</v>
      </c>
      <c r="G116" s="209" t="s">
        <v>547</v>
      </c>
      <c r="H116" s="210">
        <v>3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43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130</v>
      </c>
      <c r="AT116" s="217" t="s">
        <v>125</v>
      </c>
      <c r="AU116" s="217" t="s">
        <v>77</v>
      </c>
      <c r="AY116" s="18" t="s">
        <v>123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77</v>
      </c>
      <c r="BK116" s="218">
        <f>ROUND(I116*H116,2)</f>
        <v>0</v>
      </c>
      <c r="BL116" s="18" t="s">
        <v>130</v>
      </c>
      <c r="BM116" s="217" t="s">
        <v>616</v>
      </c>
    </row>
    <row r="117" s="2" customFormat="1" ht="37.8" customHeight="1">
      <c r="A117" s="39"/>
      <c r="B117" s="40"/>
      <c r="C117" s="205" t="s">
        <v>313</v>
      </c>
      <c r="D117" s="205" t="s">
        <v>125</v>
      </c>
      <c r="E117" s="207" t="s">
        <v>617</v>
      </c>
      <c r="F117" s="208" t="s">
        <v>618</v>
      </c>
      <c r="G117" s="209" t="s">
        <v>547</v>
      </c>
      <c r="H117" s="210">
        <v>1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43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130</v>
      </c>
      <c r="AT117" s="217" t="s">
        <v>125</v>
      </c>
      <c r="AU117" s="217" t="s">
        <v>77</v>
      </c>
      <c r="AY117" s="18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77</v>
      </c>
      <c r="BK117" s="218">
        <f>ROUND(I117*H117,2)</f>
        <v>0</v>
      </c>
      <c r="BL117" s="18" t="s">
        <v>130</v>
      </c>
      <c r="BM117" s="217" t="s">
        <v>619</v>
      </c>
    </row>
    <row r="118" s="2" customFormat="1" ht="37.8" customHeight="1">
      <c r="A118" s="39"/>
      <c r="B118" s="40"/>
      <c r="C118" s="205" t="s">
        <v>322</v>
      </c>
      <c r="D118" s="205" t="s">
        <v>125</v>
      </c>
      <c r="E118" s="207" t="s">
        <v>620</v>
      </c>
      <c r="F118" s="208" t="s">
        <v>618</v>
      </c>
      <c r="G118" s="209" t="s">
        <v>547</v>
      </c>
      <c r="H118" s="210">
        <v>1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43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130</v>
      </c>
      <c r="AT118" s="217" t="s">
        <v>125</v>
      </c>
      <c r="AU118" s="217" t="s">
        <v>77</v>
      </c>
      <c r="AY118" s="18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77</v>
      </c>
      <c r="BK118" s="218">
        <f>ROUND(I118*H118,2)</f>
        <v>0</v>
      </c>
      <c r="BL118" s="18" t="s">
        <v>130</v>
      </c>
      <c r="BM118" s="217" t="s">
        <v>621</v>
      </c>
    </row>
    <row r="119" s="2" customFormat="1" ht="24.15" customHeight="1">
      <c r="A119" s="39"/>
      <c r="B119" s="40"/>
      <c r="C119" s="205" t="s">
        <v>327</v>
      </c>
      <c r="D119" s="205" t="s">
        <v>125</v>
      </c>
      <c r="E119" s="207" t="s">
        <v>622</v>
      </c>
      <c r="F119" s="208" t="s">
        <v>623</v>
      </c>
      <c r="G119" s="209" t="s">
        <v>547</v>
      </c>
      <c r="H119" s="210">
        <v>1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43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130</v>
      </c>
      <c r="AT119" s="217" t="s">
        <v>125</v>
      </c>
      <c r="AU119" s="217" t="s">
        <v>77</v>
      </c>
      <c r="AY119" s="18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77</v>
      </c>
      <c r="BK119" s="218">
        <f>ROUND(I119*H119,2)</f>
        <v>0</v>
      </c>
      <c r="BL119" s="18" t="s">
        <v>130</v>
      </c>
      <c r="BM119" s="217" t="s">
        <v>624</v>
      </c>
    </row>
    <row r="120" s="2" customFormat="1" ht="24.15" customHeight="1">
      <c r="A120" s="39"/>
      <c r="B120" s="40"/>
      <c r="C120" s="205" t="s">
        <v>332</v>
      </c>
      <c r="D120" s="205" t="s">
        <v>125</v>
      </c>
      <c r="E120" s="207" t="s">
        <v>625</v>
      </c>
      <c r="F120" s="208" t="s">
        <v>623</v>
      </c>
      <c r="G120" s="209" t="s">
        <v>547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43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130</v>
      </c>
      <c r="AT120" s="217" t="s">
        <v>125</v>
      </c>
      <c r="AU120" s="217" t="s">
        <v>77</v>
      </c>
      <c r="AY120" s="18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77</v>
      </c>
      <c r="BK120" s="218">
        <f>ROUND(I120*H120,2)</f>
        <v>0</v>
      </c>
      <c r="BL120" s="18" t="s">
        <v>130</v>
      </c>
      <c r="BM120" s="217" t="s">
        <v>626</v>
      </c>
    </row>
    <row r="121" s="2" customFormat="1" ht="37.8" customHeight="1">
      <c r="A121" s="39"/>
      <c r="B121" s="40"/>
      <c r="C121" s="205" t="s">
        <v>339</v>
      </c>
      <c r="D121" s="205" t="s">
        <v>125</v>
      </c>
      <c r="E121" s="207" t="s">
        <v>627</v>
      </c>
      <c r="F121" s="208" t="s">
        <v>628</v>
      </c>
      <c r="G121" s="209" t="s">
        <v>547</v>
      </c>
      <c r="H121" s="210">
        <v>1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43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130</v>
      </c>
      <c r="AT121" s="217" t="s">
        <v>125</v>
      </c>
      <c r="AU121" s="217" t="s">
        <v>77</v>
      </c>
      <c r="AY121" s="18" t="s">
        <v>123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77</v>
      </c>
      <c r="BK121" s="218">
        <f>ROUND(I121*H121,2)</f>
        <v>0</v>
      </c>
      <c r="BL121" s="18" t="s">
        <v>130</v>
      </c>
      <c r="BM121" s="217" t="s">
        <v>629</v>
      </c>
    </row>
    <row r="122" s="2" customFormat="1" ht="37.8" customHeight="1">
      <c r="A122" s="39"/>
      <c r="B122" s="40"/>
      <c r="C122" s="205" t="s">
        <v>343</v>
      </c>
      <c r="D122" s="205" t="s">
        <v>125</v>
      </c>
      <c r="E122" s="207" t="s">
        <v>630</v>
      </c>
      <c r="F122" s="208" t="s">
        <v>628</v>
      </c>
      <c r="G122" s="209" t="s">
        <v>547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43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130</v>
      </c>
      <c r="AT122" s="217" t="s">
        <v>125</v>
      </c>
      <c r="AU122" s="217" t="s">
        <v>77</v>
      </c>
      <c r="AY122" s="18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77</v>
      </c>
      <c r="BK122" s="218">
        <f>ROUND(I122*H122,2)</f>
        <v>0</v>
      </c>
      <c r="BL122" s="18" t="s">
        <v>130</v>
      </c>
      <c r="BM122" s="217" t="s">
        <v>631</v>
      </c>
    </row>
    <row r="123" s="2" customFormat="1" ht="16.5" customHeight="1">
      <c r="A123" s="39"/>
      <c r="B123" s="40"/>
      <c r="C123" s="205" t="s">
        <v>347</v>
      </c>
      <c r="D123" s="205" t="s">
        <v>125</v>
      </c>
      <c r="E123" s="207" t="s">
        <v>632</v>
      </c>
      <c r="F123" s="208" t="s">
        <v>633</v>
      </c>
      <c r="G123" s="209" t="s">
        <v>547</v>
      </c>
      <c r="H123" s="210">
        <v>1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43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130</v>
      </c>
      <c r="AT123" s="217" t="s">
        <v>125</v>
      </c>
      <c r="AU123" s="217" t="s">
        <v>77</v>
      </c>
      <c r="AY123" s="18" t="s">
        <v>123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77</v>
      </c>
      <c r="BK123" s="218">
        <f>ROUND(I123*H123,2)</f>
        <v>0</v>
      </c>
      <c r="BL123" s="18" t="s">
        <v>130</v>
      </c>
      <c r="BM123" s="217" t="s">
        <v>634</v>
      </c>
    </row>
    <row r="124" s="2" customFormat="1" ht="24.15" customHeight="1">
      <c r="A124" s="39"/>
      <c r="B124" s="40"/>
      <c r="C124" s="205" t="s">
        <v>351</v>
      </c>
      <c r="D124" s="205" t="s">
        <v>125</v>
      </c>
      <c r="E124" s="207" t="s">
        <v>635</v>
      </c>
      <c r="F124" s="208" t="s">
        <v>636</v>
      </c>
      <c r="G124" s="209" t="s">
        <v>547</v>
      </c>
      <c r="H124" s="210">
        <v>1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43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130</v>
      </c>
      <c r="AT124" s="217" t="s">
        <v>125</v>
      </c>
      <c r="AU124" s="217" t="s">
        <v>77</v>
      </c>
      <c r="AY124" s="18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77</v>
      </c>
      <c r="BK124" s="218">
        <f>ROUND(I124*H124,2)</f>
        <v>0</v>
      </c>
      <c r="BL124" s="18" t="s">
        <v>130</v>
      </c>
      <c r="BM124" s="217" t="s">
        <v>637</v>
      </c>
    </row>
    <row r="125" s="12" customFormat="1" ht="25.92" customHeight="1">
      <c r="A125" s="12"/>
      <c r="B125" s="189"/>
      <c r="C125" s="190"/>
      <c r="D125" s="191" t="s">
        <v>71</v>
      </c>
      <c r="E125" s="192" t="s">
        <v>84</v>
      </c>
      <c r="F125" s="192" t="s">
        <v>638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SUM(P126:P199)</f>
        <v>0</v>
      </c>
      <c r="Q125" s="197"/>
      <c r="R125" s="198">
        <f>SUM(R126:R199)</f>
        <v>0</v>
      </c>
      <c r="S125" s="197"/>
      <c r="T125" s="199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77</v>
      </c>
      <c r="AT125" s="201" t="s">
        <v>71</v>
      </c>
      <c r="AU125" s="201" t="s">
        <v>72</v>
      </c>
      <c r="AY125" s="200" t="s">
        <v>123</v>
      </c>
      <c r="BK125" s="202">
        <f>SUM(BK126:BK199)</f>
        <v>0</v>
      </c>
    </row>
    <row r="126" s="2" customFormat="1" ht="21.75" customHeight="1">
      <c r="A126" s="39"/>
      <c r="B126" s="40"/>
      <c r="C126" s="205" t="s">
        <v>355</v>
      </c>
      <c r="D126" s="205" t="s">
        <v>125</v>
      </c>
      <c r="E126" s="207" t="s">
        <v>639</v>
      </c>
      <c r="F126" s="208" t="s">
        <v>640</v>
      </c>
      <c r="G126" s="209" t="s">
        <v>547</v>
      </c>
      <c r="H126" s="210">
        <v>14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43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130</v>
      </c>
      <c r="AT126" s="217" t="s">
        <v>125</v>
      </c>
      <c r="AU126" s="217" t="s">
        <v>77</v>
      </c>
      <c r="AY126" s="18" t="s">
        <v>123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77</v>
      </c>
      <c r="BK126" s="218">
        <f>ROUND(I126*H126,2)</f>
        <v>0</v>
      </c>
      <c r="BL126" s="18" t="s">
        <v>130</v>
      </c>
      <c r="BM126" s="217" t="s">
        <v>641</v>
      </c>
    </row>
    <row r="127" s="2" customFormat="1" ht="21.75" customHeight="1">
      <c r="A127" s="39"/>
      <c r="B127" s="40"/>
      <c r="C127" s="205" t="s">
        <v>360</v>
      </c>
      <c r="D127" s="205" t="s">
        <v>125</v>
      </c>
      <c r="E127" s="207" t="s">
        <v>642</v>
      </c>
      <c r="F127" s="208" t="s">
        <v>640</v>
      </c>
      <c r="G127" s="209" t="s">
        <v>547</v>
      </c>
      <c r="H127" s="210">
        <v>14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43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130</v>
      </c>
      <c r="AT127" s="217" t="s">
        <v>125</v>
      </c>
      <c r="AU127" s="217" t="s">
        <v>77</v>
      </c>
      <c r="AY127" s="18" t="s">
        <v>123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77</v>
      </c>
      <c r="BK127" s="218">
        <f>ROUND(I127*H127,2)</f>
        <v>0</v>
      </c>
      <c r="BL127" s="18" t="s">
        <v>130</v>
      </c>
      <c r="BM127" s="217" t="s">
        <v>643</v>
      </c>
    </row>
    <row r="128" s="2" customFormat="1" ht="21.75" customHeight="1">
      <c r="A128" s="39"/>
      <c r="B128" s="40"/>
      <c r="C128" s="205" t="s">
        <v>368</v>
      </c>
      <c r="D128" s="205" t="s">
        <v>125</v>
      </c>
      <c r="E128" s="207" t="s">
        <v>644</v>
      </c>
      <c r="F128" s="208" t="s">
        <v>645</v>
      </c>
      <c r="G128" s="209" t="s">
        <v>547</v>
      </c>
      <c r="H128" s="210">
        <v>1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43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130</v>
      </c>
      <c r="AT128" s="217" t="s">
        <v>125</v>
      </c>
      <c r="AU128" s="217" t="s">
        <v>77</v>
      </c>
      <c r="AY128" s="18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77</v>
      </c>
      <c r="BK128" s="218">
        <f>ROUND(I128*H128,2)</f>
        <v>0</v>
      </c>
      <c r="BL128" s="18" t="s">
        <v>130</v>
      </c>
      <c r="BM128" s="217" t="s">
        <v>646</v>
      </c>
    </row>
    <row r="129" s="2" customFormat="1" ht="21.75" customHeight="1">
      <c r="A129" s="39"/>
      <c r="B129" s="40"/>
      <c r="C129" s="205" t="s">
        <v>374</v>
      </c>
      <c r="D129" s="205" t="s">
        <v>125</v>
      </c>
      <c r="E129" s="207" t="s">
        <v>647</v>
      </c>
      <c r="F129" s="208" t="s">
        <v>645</v>
      </c>
      <c r="G129" s="209" t="s">
        <v>547</v>
      </c>
      <c r="H129" s="210">
        <v>1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43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130</v>
      </c>
      <c r="AT129" s="217" t="s">
        <v>125</v>
      </c>
      <c r="AU129" s="217" t="s">
        <v>77</v>
      </c>
      <c r="AY129" s="18" t="s">
        <v>123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77</v>
      </c>
      <c r="BK129" s="218">
        <f>ROUND(I129*H129,2)</f>
        <v>0</v>
      </c>
      <c r="BL129" s="18" t="s">
        <v>130</v>
      </c>
      <c r="BM129" s="217" t="s">
        <v>648</v>
      </c>
    </row>
    <row r="130" s="2" customFormat="1" ht="21.75" customHeight="1">
      <c r="A130" s="39"/>
      <c r="B130" s="40"/>
      <c r="C130" s="205" t="s">
        <v>379</v>
      </c>
      <c r="D130" s="205" t="s">
        <v>125</v>
      </c>
      <c r="E130" s="207" t="s">
        <v>649</v>
      </c>
      <c r="F130" s="208" t="s">
        <v>650</v>
      </c>
      <c r="G130" s="209" t="s">
        <v>547</v>
      </c>
      <c r="H130" s="210">
        <v>6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43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130</v>
      </c>
      <c r="AT130" s="217" t="s">
        <v>125</v>
      </c>
      <c r="AU130" s="217" t="s">
        <v>77</v>
      </c>
      <c r="AY130" s="18" t="s">
        <v>123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77</v>
      </c>
      <c r="BK130" s="218">
        <f>ROUND(I130*H130,2)</f>
        <v>0</v>
      </c>
      <c r="BL130" s="18" t="s">
        <v>130</v>
      </c>
      <c r="BM130" s="217" t="s">
        <v>651</v>
      </c>
    </row>
    <row r="131" s="2" customFormat="1" ht="21.75" customHeight="1">
      <c r="A131" s="39"/>
      <c r="B131" s="40"/>
      <c r="C131" s="205" t="s">
        <v>387</v>
      </c>
      <c r="D131" s="205" t="s">
        <v>125</v>
      </c>
      <c r="E131" s="207" t="s">
        <v>652</v>
      </c>
      <c r="F131" s="208" t="s">
        <v>650</v>
      </c>
      <c r="G131" s="209" t="s">
        <v>547</v>
      </c>
      <c r="H131" s="210">
        <v>6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43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130</v>
      </c>
      <c r="AT131" s="217" t="s">
        <v>125</v>
      </c>
      <c r="AU131" s="217" t="s">
        <v>77</v>
      </c>
      <c r="AY131" s="18" t="s">
        <v>123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77</v>
      </c>
      <c r="BK131" s="218">
        <f>ROUND(I131*H131,2)</f>
        <v>0</v>
      </c>
      <c r="BL131" s="18" t="s">
        <v>130</v>
      </c>
      <c r="BM131" s="217" t="s">
        <v>653</v>
      </c>
    </row>
    <row r="132" s="2" customFormat="1" ht="21.75" customHeight="1">
      <c r="A132" s="39"/>
      <c r="B132" s="40"/>
      <c r="C132" s="205" t="s">
        <v>392</v>
      </c>
      <c r="D132" s="205" t="s">
        <v>125</v>
      </c>
      <c r="E132" s="207" t="s">
        <v>654</v>
      </c>
      <c r="F132" s="208" t="s">
        <v>655</v>
      </c>
      <c r="G132" s="209" t="s">
        <v>547</v>
      </c>
      <c r="H132" s="210">
        <v>2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43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130</v>
      </c>
      <c r="AT132" s="217" t="s">
        <v>125</v>
      </c>
      <c r="AU132" s="217" t="s">
        <v>77</v>
      </c>
      <c r="AY132" s="18" t="s">
        <v>123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77</v>
      </c>
      <c r="BK132" s="218">
        <f>ROUND(I132*H132,2)</f>
        <v>0</v>
      </c>
      <c r="BL132" s="18" t="s">
        <v>130</v>
      </c>
      <c r="BM132" s="217" t="s">
        <v>656</v>
      </c>
    </row>
    <row r="133" s="2" customFormat="1" ht="21.75" customHeight="1">
      <c r="A133" s="39"/>
      <c r="B133" s="40"/>
      <c r="C133" s="205" t="s">
        <v>400</v>
      </c>
      <c r="D133" s="205" t="s">
        <v>125</v>
      </c>
      <c r="E133" s="207" t="s">
        <v>657</v>
      </c>
      <c r="F133" s="208" t="s">
        <v>655</v>
      </c>
      <c r="G133" s="209" t="s">
        <v>547</v>
      </c>
      <c r="H133" s="210">
        <v>2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43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130</v>
      </c>
      <c r="AT133" s="217" t="s">
        <v>125</v>
      </c>
      <c r="AU133" s="217" t="s">
        <v>77</v>
      </c>
      <c r="AY133" s="18" t="s">
        <v>123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77</v>
      </c>
      <c r="BK133" s="218">
        <f>ROUND(I133*H133,2)</f>
        <v>0</v>
      </c>
      <c r="BL133" s="18" t="s">
        <v>130</v>
      </c>
      <c r="BM133" s="217" t="s">
        <v>658</v>
      </c>
    </row>
    <row r="134" s="2" customFormat="1" ht="16.5" customHeight="1">
      <c r="A134" s="39"/>
      <c r="B134" s="40"/>
      <c r="C134" s="205" t="s">
        <v>407</v>
      </c>
      <c r="D134" s="205" t="s">
        <v>125</v>
      </c>
      <c r="E134" s="207" t="s">
        <v>659</v>
      </c>
      <c r="F134" s="208" t="s">
        <v>660</v>
      </c>
      <c r="G134" s="209" t="s">
        <v>547</v>
      </c>
      <c r="H134" s="210">
        <v>1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43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130</v>
      </c>
      <c r="AT134" s="217" t="s">
        <v>125</v>
      </c>
      <c r="AU134" s="217" t="s">
        <v>77</v>
      </c>
      <c r="AY134" s="18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77</v>
      </c>
      <c r="BK134" s="218">
        <f>ROUND(I134*H134,2)</f>
        <v>0</v>
      </c>
      <c r="BL134" s="18" t="s">
        <v>130</v>
      </c>
      <c r="BM134" s="217" t="s">
        <v>661</v>
      </c>
    </row>
    <row r="135" s="2" customFormat="1" ht="16.5" customHeight="1">
      <c r="A135" s="39"/>
      <c r="B135" s="40"/>
      <c r="C135" s="205" t="s">
        <v>414</v>
      </c>
      <c r="D135" s="205" t="s">
        <v>125</v>
      </c>
      <c r="E135" s="207" t="s">
        <v>662</v>
      </c>
      <c r="F135" s="208" t="s">
        <v>660</v>
      </c>
      <c r="G135" s="209" t="s">
        <v>547</v>
      </c>
      <c r="H135" s="210">
        <v>1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43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130</v>
      </c>
      <c r="AT135" s="217" t="s">
        <v>125</v>
      </c>
      <c r="AU135" s="217" t="s">
        <v>77</v>
      </c>
      <c r="AY135" s="18" t="s">
        <v>123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77</v>
      </c>
      <c r="BK135" s="218">
        <f>ROUND(I135*H135,2)</f>
        <v>0</v>
      </c>
      <c r="BL135" s="18" t="s">
        <v>130</v>
      </c>
      <c r="BM135" s="217" t="s">
        <v>663</v>
      </c>
    </row>
    <row r="136" s="2" customFormat="1" ht="21.75" customHeight="1">
      <c r="A136" s="39"/>
      <c r="B136" s="40"/>
      <c r="C136" s="205" t="s">
        <v>419</v>
      </c>
      <c r="D136" s="205" t="s">
        <v>125</v>
      </c>
      <c r="E136" s="207" t="s">
        <v>664</v>
      </c>
      <c r="F136" s="208" t="s">
        <v>665</v>
      </c>
      <c r="G136" s="209" t="s">
        <v>547</v>
      </c>
      <c r="H136" s="210">
        <v>66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43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130</v>
      </c>
      <c r="AT136" s="217" t="s">
        <v>125</v>
      </c>
      <c r="AU136" s="217" t="s">
        <v>77</v>
      </c>
      <c r="AY136" s="18" t="s">
        <v>123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77</v>
      </c>
      <c r="BK136" s="218">
        <f>ROUND(I136*H136,2)</f>
        <v>0</v>
      </c>
      <c r="BL136" s="18" t="s">
        <v>130</v>
      </c>
      <c r="BM136" s="217" t="s">
        <v>666</v>
      </c>
    </row>
    <row r="137" s="2" customFormat="1" ht="21.75" customHeight="1">
      <c r="A137" s="39"/>
      <c r="B137" s="40"/>
      <c r="C137" s="205" t="s">
        <v>424</v>
      </c>
      <c r="D137" s="205" t="s">
        <v>125</v>
      </c>
      <c r="E137" s="207" t="s">
        <v>667</v>
      </c>
      <c r="F137" s="208" t="s">
        <v>665</v>
      </c>
      <c r="G137" s="209" t="s">
        <v>547</v>
      </c>
      <c r="H137" s="210">
        <v>66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43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130</v>
      </c>
      <c r="AT137" s="217" t="s">
        <v>125</v>
      </c>
      <c r="AU137" s="217" t="s">
        <v>77</v>
      </c>
      <c r="AY137" s="18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77</v>
      </c>
      <c r="BK137" s="218">
        <f>ROUND(I137*H137,2)</f>
        <v>0</v>
      </c>
      <c r="BL137" s="18" t="s">
        <v>130</v>
      </c>
      <c r="BM137" s="217" t="s">
        <v>668</v>
      </c>
    </row>
    <row r="138" s="2" customFormat="1" ht="24.15" customHeight="1">
      <c r="A138" s="39"/>
      <c r="B138" s="40"/>
      <c r="C138" s="205" t="s">
        <v>431</v>
      </c>
      <c r="D138" s="205" t="s">
        <v>125</v>
      </c>
      <c r="E138" s="207" t="s">
        <v>669</v>
      </c>
      <c r="F138" s="208" t="s">
        <v>670</v>
      </c>
      <c r="G138" s="209" t="s">
        <v>547</v>
      </c>
      <c r="H138" s="210">
        <v>13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43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130</v>
      </c>
      <c r="AT138" s="217" t="s">
        <v>125</v>
      </c>
      <c r="AU138" s="217" t="s">
        <v>77</v>
      </c>
      <c r="AY138" s="18" t="s">
        <v>123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77</v>
      </c>
      <c r="BK138" s="218">
        <f>ROUND(I138*H138,2)</f>
        <v>0</v>
      </c>
      <c r="BL138" s="18" t="s">
        <v>130</v>
      </c>
      <c r="BM138" s="217" t="s">
        <v>671</v>
      </c>
    </row>
    <row r="139" s="2" customFormat="1" ht="24.15" customHeight="1">
      <c r="A139" s="39"/>
      <c r="B139" s="40"/>
      <c r="C139" s="205" t="s">
        <v>436</v>
      </c>
      <c r="D139" s="205" t="s">
        <v>125</v>
      </c>
      <c r="E139" s="207" t="s">
        <v>672</v>
      </c>
      <c r="F139" s="208" t="s">
        <v>670</v>
      </c>
      <c r="G139" s="209" t="s">
        <v>547</v>
      </c>
      <c r="H139" s="210">
        <v>13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130</v>
      </c>
      <c r="AT139" s="217" t="s">
        <v>125</v>
      </c>
      <c r="AU139" s="217" t="s">
        <v>77</v>
      </c>
      <c r="AY139" s="18" t="s">
        <v>123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77</v>
      </c>
      <c r="BK139" s="218">
        <f>ROUND(I139*H139,2)</f>
        <v>0</v>
      </c>
      <c r="BL139" s="18" t="s">
        <v>130</v>
      </c>
      <c r="BM139" s="217" t="s">
        <v>673</v>
      </c>
    </row>
    <row r="140" s="2" customFormat="1" ht="24.15" customHeight="1">
      <c r="A140" s="39"/>
      <c r="B140" s="40"/>
      <c r="C140" s="205" t="s">
        <v>443</v>
      </c>
      <c r="D140" s="205" t="s">
        <v>125</v>
      </c>
      <c r="E140" s="207" t="s">
        <v>674</v>
      </c>
      <c r="F140" s="208" t="s">
        <v>675</v>
      </c>
      <c r="G140" s="209" t="s">
        <v>547</v>
      </c>
      <c r="H140" s="210">
        <v>15</v>
      </c>
      <c r="I140" s="211"/>
      <c r="J140" s="212">
        <f>ROUND(I140*H140,2)</f>
        <v>0</v>
      </c>
      <c r="K140" s="208" t="s">
        <v>19</v>
      </c>
      <c r="L140" s="45"/>
      <c r="M140" s="213" t="s">
        <v>19</v>
      </c>
      <c r="N140" s="214" t="s">
        <v>43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130</v>
      </c>
      <c r="AT140" s="217" t="s">
        <v>125</v>
      </c>
      <c r="AU140" s="217" t="s">
        <v>77</v>
      </c>
      <c r="AY140" s="18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77</v>
      </c>
      <c r="BK140" s="218">
        <f>ROUND(I140*H140,2)</f>
        <v>0</v>
      </c>
      <c r="BL140" s="18" t="s">
        <v>130</v>
      </c>
      <c r="BM140" s="217" t="s">
        <v>676</v>
      </c>
    </row>
    <row r="141" s="2" customFormat="1" ht="24.15" customHeight="1">
      <c r="A141" s="39"/>
      <c r="B141" s="40"/>
      <c r="C141" s="205" t="s">
        <v>449</v>
      </c>
      <c r="D141" s="205" t="s">
        <v>125</v>
      </c>
      <c r="E141" s="207" t="s">
        <v>677</v>
      </c>
      <c r="F141" s="208" t="s">
        <v>675</v>
      </c>
      <c r="G141" s="209" t="s">
        <v>547</v>
      </c>
      <c r="H141" s="210">
        <v>15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43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130</v>
      </c>
      <c r="AT141" s="217" t="s">
        <v>125</v>
      </c>
      <c r="AU141" s="217" t="s">
        <v>77</v>
      </c>
      <c r="AY141" s="18" t="s">
        <v>123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77</v>
      </c>
      <c r="BK141" s="218">
        <f>ROUND(I141*H141,2)</f>
        <v>0</v>
      </c>
      <c r="BL141" s="18" t="s">
        <v>130</v>
      </c>
      <c r="BM141" s="217" t="s">
        <v>678</v>
      </c>
    </row>
    <row r="142" s="2" customFormat="1" ht="24.15" customHeight="1">
      <c r="A142" s="39"/>
      <c r="B142" s="40"/>
      <c r="C142" s="205" t="s">
        <v>458</v>
      </c>
      <c r="D142" s="205" t="s">
        <v>125</v>
      </c>
      <c r="E142" s="207" t="s">
        <v>679</v>
      </c>
      <c r="F142" s="208" t="s">
        <v>680</v>
      </c>
      <c r="G142" s="209" t="s">
        <v>547</v>
      </c>
      <c r="H142" s="210">
        <v>3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43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130</v>
      </c>
      <c r="AT142" s="217" t="s">
        <v>125</v>
      </c>
      <c r="AU142" s="217" t="s">
        <v>77</v>
      </c>
      <c r="AY142" s="18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77</v>
      </c>
      <c r="BK142" s="218">
        <f>ROUND(I142*H142,2)</f>
        <v>0</v>
      </c>
      <c r="BL142" s="18" t="s">
        <v>130</v>
      </c>
      <c r="BM142" s="217" t="s">
        <v>681</v>
      </c>
    </row>
    <row r="143" s="2" customFormat="1" ht="24.15" customHeight="1">
      <c r="A143" s="39"/>
      <c r="B143" s="40"/>
      <c r="C143" s="205" t="s">
        <v>463</v>
      </c>
      <c r="D143" s="205" t="s">
        <v>125</v>
      </c>
      <c r="E143" s="207" t="s">
        <v>682</v>
      </c>
      <c r="F143" s="208" t="s">
        <v>680</v>
      </c>
      <c r="G143" s="209" t="s">
        <v>547</v>
      </c>
      <c r="H143" s="210">
        <v>3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43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130</v>
      </c>
      <c r="AT143" s="217" t="s">
        <v>125</v>
      </c>
      <c r="AU143" s="217" t="s">
        <v>77</v>
      </c>
      <c r="AY143" s="18" t="s">
        <v>123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77</v>
      </c>
      <c r="BK143" s="218">
        <f>ROUND(I143*H143,2)</f>
        <v>0</v>
      </c>
      <c r="BL143" s="18" t="s">
        <v>130</v>
      </c>
      <c r="BM143" s="217" t="s">
        <v>683</v>
      </c>
    </row>
    <row r="144" s="2" customFormat="1" ht="24.15" customHeight="1">
      <c r="A144" s="39"/>
      <c r="B144" s="40"/>
      <c r="C144" s="205" t="s">
        <v>468</v>
      </c>
      <c r="D144" s="205" t="s">
        <v>125</v>
      </c>
      <c r="E144" s="207" t="s">
        <v>684</v>
      </c>
      <c r="F144" s="208" t="s">
        <v>685</v>
      </c>
      <c r="G144" s="209" t="s">
        <v>547</v>
      </c>
      <c r="H144" s="210">
        <v>1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43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130</v>
      </c>
      <c r="AT144" s="217" t="s">
        <v>125</v>
      </c>
      <c r="AU144" s="217" t="s">
        <v>77</v>
      </c>
      <c r="AY144" s="18" t="s">
        <v>123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77</v>
      </c>
      <c r="BK144" s="218">
        <f>ROUND(I144*H144,2)</f>
        <v>0</v>
      </c>
      <c r="BL144" s="18" t="s">
        <v>130</v>
      </c>
      <c r="BM144" s="217" t="s">
        <v>686</v>
      </c>
    </row>
    <row r="145" s="2" customFormat="1" ht="24.15" customHeight="1">
      <c r="A145" s="39"/>
      <c r="B145" s="40"/>
      <c r="C145" s="205" t="s">
        <v>473</v>
      </c>
      <c r="D145" s="205" t="s">
        <v>125</v>
      </c>
      <c r="E145" s="207" t="s">
        <v>687</v>
      </c>
      <c r="F145" s="208" t="s">
        <v>685</v>
      </c>
      <c r="G145" s="209" t="s">
        <v>547</v>
      </c>
      <c r="H145" s="210">
        <v>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43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130</v>
      </c>
      <c r="AT145" s="217" t="s">
        <v>125</v>
      </c>
      <c r="AU145" s="217" t="s">
        <v>77</v>
      </c>
      <c r="AY145" s="18" t="s">
        <v>123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77</v>
      </c>
      <c r="BK145" s="218">
        <f>ROUND(I145*H145,2)</f>
        <v>0</v>
      </c>
      <c r="BL145" s="18" t="s">
        <v>130</v>
      </c>
      <c r="BM145" s="217" t="s">
        <v>688</v>
      </c>
    </row>
    <row r="146" s="2" customFormat="1" ht="24.15" customHeight="1">
      <c r="A146" s="39"/>
      <c r="B146" s="40"/>
      <c r="C146" s="205" t="s">
        <v>480</v>
      </c>
      <c r="D146" s="205" t="s">
        <v>125</v>
      </c>
      <c r="E146" s="207" t="s">
        <v>689</v>
      </c>
      <c r="F146" s="208" t="s">
        <v>690</v>
      </c>
      <c r="G146" s="209" t="s">
        <v>547</v>
      </c>
      <c r="H146" s="210">
        <v>10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43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130</v>
      </c>
      <c r="AT146" s="217" t="s">
        <v>125</v>
      </c>
      <c r="AU146" s="217" t="s">
        <v>77</v>
      </c>
      <c r="AY146" s="18" t="s">
        <v>123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77</v>
      </c>
      <c r="BK146" s="218">
        <f>ROUND(I146*H146,2)</f>
        <v>0</v>
      </c>
      <c r="BL146" s="18" t="s">
        <v>130</v>
      </c>
      <c r="BM146" s="217" t="s">
        <v>691</v>
      </c>
    </row>
    <row r="147" s="2" customFormat="1" ht="24.15" customHeight="1">
      <c r="A147" s="39"/>
      <c r="B147" s="40"/>
      <c r="C147" s="205" t="s">
        <v>489</v>
      </c>
      <c r="D147" s="205" t="s">
        <v>125</v>
      </c>
      <c r="E147" s="207" t="s">
        <v>692</v>
      </c>
      <c r="F147" s="208" t="s">
        <v>690</v>
      </c>
      <c r="G147" s="209" t="s">
        <v>547</v>
      </c>
      <c r="H147" s="210">
        <v>10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43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130</v>
      </c>
      <c r="AT147" s="217" t="s">
        <v>125</v>
      </c>
      <c r="AU147" s="217" t="s">
        <v>77</v>
      </c>
      <c r="AY147" s="18" t="s">
        <v>123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77</v>
      </c>
      <c r="BK147" s="218">
        <f>ROUND(I147*H147,2)</f>
        <v>0</v>
      </c>
      <c r="BL147" s="18" t="s">
        <v>130</v>
      </c>
      <c r="BM147" s="217" t="s">
        <v>693</v>
      </c>
    </row>
    <row r="148" s="2" customFormat="1" ht="24.15" customHeight="1">
      <c r="A148" s="39"/>
      <c r="B148" s="40"/>
      <c r="C148" s="205" t="s">
        <v>505</v>
      </c>
      <c r="D148" s="205" t="s">
        <v>125</v>
      </c>
      <c r="E148" s="207" t="s">
        <v>694</v>
      </c>
      <c r="F148" s="208" t="s">
        <v>695</v>
      </c>
      <c r="G148" s="209" t="s">
        <v>547</v>
      </c>
      <c r="H148" s="210">
        <v>10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43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130</v>
      </c>
      <c r="AT148" s="217" t="s">
        <v>125</v>
      </c>
      <c r="AU148" s="217" t="s">
        <v>77</v>
      </c>
      <c r="AY148" s="18" t="s">
        <v>123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77</v>
      </c>
      <c r="BK148" s="218">
        <f>ROUND(I148*H148,2)</f>
        <v>0</v>
      </c>
      <c r="BL148" s="18" t="s">
        <v>130</v>
      </c>
      <c r="BM148" s="217" t="s">
        <v>696</v>
      </c>
    </row>
    <row r="149" s="2" customFormat="1" ht="24.15" customHeight="1">
      <c r="A149" s="39"/>
      <c r="B149" s="40"/>
      <c r="C149" s="205" t="s">
        <v>253</v>
      </c>
      <c r="D149" s="205" t="s">
        <v>125</v>
      </c>
      <c r="E149" s="207" t="s">
        <v>697</v>
      </c>
      <c r="F149" s="208" t="s">
        <v>695</v>
      </c>
      <c r="G149" s="209" t="s">
        <v>547</v>
      </c>
      <c r="H149" s="210">
        <v>10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43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130</v>
      </c>
      <c r="AT149" s="217" t="s">
        <v>125</v>
      </c>
      <c r="AU149" s="217" t="s">
        <v>77</v>
      </c>
      <c r="AY149" s="18" t="s">
        <v>123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77</v>
      </c>
      <c r="BK149" s="218">
        <f>ROUND(I149*H149,2)</f>
        <v>0</v>
      </c>
      <c r="BL149" s="18" t="s">
        <v>130</v>
      </c>
      <c r="BM149" s="217" t="s">
        <v>698</v>
      </c>
    </row>
    <row r="150" s="2" customFormat="1" ht="16.5" customHeight="1">
      <c r="A150" s="39"/>
      <c r="B150" s="40"/>
      <c r="C150" s="205" t="s">
        <v>529</v>
      </c>
      <c r="D150" s="205" t="s">
        <v>125</v>
      </c>
      <c r="E150" s="207" t="s">
        <v>699</v>
      </c>
      <c r="F150" s="208" t="s">
        <v>700</v>
      </c>
      <c r="G150" s="209" t="s">
        <v>547</v>
      </c>
      <c r="H150" s="210">
        <v>1</v>
      </c>
      <c r="I150" s="211"/>
      <c r="J150" s="212">
        <f>ROUND(I150*H150,2)</f>
        <v>0</v>
      </c>
      <c r="K150" s="208" t="s">
        <v>19</v>
      </c>
      <c r="L150" s="45"/>
      <c r="M150" s="213" t="s">
        <v>19</v>
      </c>
      <c r="N150" s="214" t="s">
        <v>43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130</v>
      </c>
      <c r="AT150" s="217" t="s">
        <v>125</v>
      </c>
      <c r="AU150" s="217" t="s">
        <v>77</v>
      </c>
      <c r="AY150" s="18" t="s">
        <v>123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77</v>
      </c>
      <c r="BK150" s="218">
        <f>ROUND(I150*H150,2)</f>
        <v>0</v>
      </c>
      <c r="BL150" s="18" t="s">
        <v>130</v>
      </c>
      <c r="BM150" s="217" t="s">
        <v>701</v>
      </c>
    </row>
    <row r="151" s="2" customFormat="1" ht="16.5" customHeight="1">
      <c r="A151" s="39"/>
      <c r="B151" s="40"/>
      <c r="C151" s="205" t="s">
        <v>702</v>
      </c>
      <c r="D151" s="205" t="s">
        <v>125</v>
      </c>
      <c r="E151" s="207" t="s">
        <v>703</v>
      </c>
      <c r="F151" s="208" t="s">
        <v>700</v>
      </c>
      <c r="G151" s="209" t="s">
        <v>547</v>
      </c>
      <c r="H151" s="210">
        <v>1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43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130</v>
      </c>
      <c r="AT151" s="217" t="s">
        <v>125</v>
      </c>
      <c r="AU151" s="217" t="s">
        <v>77</v>
      </c>
      <c r="AY151" s="18" t="s">
        <v>123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77</v>
      </c>
      <c r="BK151" s="218">
        <f>ROUND(I151*H151,2)</f>
        <v>0</v>
      </c>
      <c r="BL151" s="18" t="s">
        <v>130</v>
      </c>
      <c r="BM151" s="217" t="s">
        <v>704</v>
      </c>
    </row>
    <row r="152" s="2" customFormat="1" ht="24.15" customHeight="1">
      <c r="A152" s="39"/>
      <c r="B152" s="40"/>
      <c r="C152" s="205" t="s">
        <v>705</v>
      </c>
      <c r="D152" s="205" t="s">
        <v>125</v>
      </c>
      <c r="E152" s="207" t="s">
        <v>706</v>
      </c>
      <c r="F152" s="208" t="s">
        <v>707</v>
      </c>
      <c r="G152" s="209" t="s">
        <v>547</v>
      </c>
      <c r="H152" s="210">
        <v>4</v>
      </c>
      <c r="I152" s="211"/>
      <c r="J152" s="212">
        <f>ROUND(I152*H152,2)</f>
        <v>0</v>
      </c>
      <c r="K152" s="208" t="s">
        <v>19</v>
      </c>
      <c r="L152" s="45"/>
      <c r="M152" s="213" t="s">
        <v>19</v>
      </c>
      <c r="N152" s="214" t="s">
        <v>43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130</v>
      </c>
      <c r="AT152" s="217" t="s">
        <v>125</v>
      </c>
      <c r="AU152" s="217" t="s">
        <v>77</v>
      </c>
      <c r="AY152" s="18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77</v>
      </c>
      <c r="BK152" s="218">
        <f>ROUND(I152*H152,2)</f>
        <v>0</v>
      </c>
      <c r="BL152" s="18" t="s">
        <v>130</v>
      </c>
      <c r="BM152" s="217" t="s">
        <v>708</v>
      </c>
    </row>
    <row r="153" s="2" customFormat="1" ht="24.15" customHeight="1">
      <c r="A153" s="39"/>
      <c r="B153" s="40"/>
      <c r="C153" s="205" t="s">
        <v>709</v>
      </c>
      <c r="D153" s="205" t="s">
        <v>125</v>
      </c>
      <c r="E153" s="207" t="s">
        <v>710</v>
      </c>
      <c r="F153" s="208" t="s">
        <v>707</v>
      </c>
      <c r="G153" s="209" t="s">
        <v>547</v>
      </c>
      <c r="H153" s="210">
        <v>4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43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130</v>
      </c>
      <c r="AT153" s="217" t="s">
        <v>125</v>
      </c>
      <c r="AU153" s="217" t="s">
        <v>77</v>
      </c>
      <c r="AY153" s="18" t="s">
        <v>123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77</v>
      </c>
      <c r="BK153" s="218">
        <f>ROUND(I153*H153,2)</f>
        <v>0</v>
      </c>
      <c r="BL153" s="18" t="s">
        <v>130</v>
      </c>
      <c r="BM153" s="217" t="s">
        <v>711</v>
      </c>
    </row>
    <row r="154" s="2" customFormat="1" ht="16.5" customHeight="1">
      <c r="A154" s="39"/>
      <c r="B154" s="40"/>
      <c r="C154" s="205" t="s">
        <v>712</v>
      </c>
      <c r="D154" s="205" t="s">
        <v>125</v>
      </c>
      <c r="E154" s="207" t="s">
        <v>713</v>
      </c>
      <c r="F154" s="208" t="s">
        <v>714</v>
      </c>
      <c r="G154" s="209" t="s">
        <v>547</v>
      </c>
      <c r="H154" s="210">
        <v>2</v>
      </c>
      <c r="I154" s="211"/>
      <c r="J154" s="212">
        <f>ROUND(I154*H154,2)</f>
        <v>0</v>
      </c>
      <c r="K154" s="208" t="s">
        <v>19</v>
      </c>
      <c r="L154" s="45"/>
      <c r="M154" s="213" t="s">
        <v>19</v>
      </c>
      <c r="N154" s="214" t="s">
        <v>43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130</v>
      </c>
      <c r="AT154" s="217" t="s">
        <v>125</v>
      </c>
      <c r="AU154" s="217" t="s">
        <v>77</v>
      </c>
      <c r="AY154" s="18" t="s">
        <v>123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77</v>
      </c>
      <c r="BK154" s="218">
        <f>ROUND(I154*H154,2)</f>
        <v>0</v>
      </c>
      <c r="BL154" s="18" t="s">
        <v>130</v>
      </c>
      <c r="BM154" s="217" t="s">
        <v>715</v>
      </c>
    </row>
    <row r="155" s="2" customFormat="1" ht="16.5" customHeight="1">
      <c r="A155" s="39"/>
      <c r="B155" s="40"/>
      <c r="C155" s="205" t="s">
        <v>716</v>
      </c>
      <c r="D155" s="205" t="s">
        <v>125</v>
      </c>
      <c r="E155" s="207" t="s">
        <v>717</v>
      </c>
      <c r="F155" s="208" t="s">
        <v>714</v>
      </c>
      <c r="G155" s="209" t="s">
        <v>547</v>
      </c>
      <c r="H155" s="210">
        <v>2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43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130</v>
      </c>
      <c r="AT155" s="217" t="s">
        <v>125</v>
      </c>
      <c r="AU155" s="217" t="s">
        <v>77</v>
      </c>
      <c r="AY155" s="18" t="s">
        <v>123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77</v>
      </c>
      <c r="BK155" s="218">
        <f>ROUND(I155*H155,2)</f>
        <v>0</v>
      </c>
      <c r="BL155" s="18" t="s">
        <v>130</v>
      </c>
      <c r="BM155" s="217" t="s">
        <v>718</v>
      </c>
    </row>
    <row r="156" s="2" customFormat="1" ht="24.15" customHeight="1">
      <c r="A156" s="39"/>
      <c r="B156" s="40"/>
      <c r="C156" s="205" t="s">
        <v>719</v>
      </c>
      <c r="D156" s="205" t="s">
        <v>125</v>
      </c>
      <c r="E156" s="207" t="s">
        <v>720</v>
      </c>
      <c r="F156" s="208" t="s">
        <v>721</v>
      </c>
      <c r="G156" s="209" t="s">
        <v>547</v>
      </c>
      <c r="H156" s="210">
        <v>6</v>
      </c>
      <c r="I156" s="211"/>
      <c r="J156" s="212">
        <f>ROUND(I156*H156,2)</f>
        <v>0</v>
      </c>
      <c r="K156" s="208" t="s">
        <v>19</v>
      </c>
      <c r="L156" s="45"/>
      <c r="M156" s="213" t="s">
        <v>19</v>
      </c>
      <c r="N156" s="214" t="s">
        <v>43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130</v>
      </c>
      <c r="AT156" s="217" t="s">
        <v>125</v>
      </c>
      <c r="AU156" s="217" t="s">
        <v>77</v>
      </c>
      <c r="AY156" s="18" t="s">
        <v>123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77</v>
      </c>
      <c r="BK156" s="218">
        <f>ROUND(I156*H156,2)</f>
        <v>0</v>
      </c>
      <c r="BL156" s="18" t="s">
        <v>130</v>
      </c>
      <c r="BM156" s="217" t="s">
        <v>722</v>
      </c>
    </row>
    <row r="157" s="2" customFormat="1" ht="24.15" customHeight="1">
      <c r="A157" s="39"/>
      <c r="B157" s="40"/>
      <c r="C157" s="205" t="s">
        <v>723</v>
      </c>
      <c r="D157" s="205" t="s">
        <v>125</v>
      </c>
      <c r="E157" s="207" t="s">
        <v>724</v>
      </c>
      <c r="F157" s="208" t="s">
        <v>721</v>
      </c>
      <c r="G157" s="209" t="s">
        <v>547</v>
      </c>
      <c r="H157" s="210">
        <v>6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43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130</v>
      </c>
      <c r="AT157" s="217" t="s">
        <v>125</v>
      </c>
      <c r="AU157" s="217" t="s">
        <v>77</v>
      </c>
      <c r="AY157" s="18" t="s">
        <v>123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77</v>
      </c>
      <c r="BK157" s="218">
        <f>ROUND(I157*H157,2)</f>
        <v>0</v>
      </c>
      <c r="BL157" s="18" t="s">
        <v>130</v>
      </c>
      <c r="BM157" s="217" t="s">
        <v>725</v>
      </c>
    </row>
    <row r="158" s="2" customFormat="1" ht="24.15" customHeight="1">
      <c r="A158" s="39"/>
      <c r="B158" s="40"/>
      <c r="C158" s="205" t="s">
        <v>726</v>
      </c>
      <c r="D158" s="205" t="s">
        <v>125</v>
      </c>
      <c r="E158" s="207" t="s">
        <v>727</v>
      </c>
      <c r="F158" s="208" t="s">
        <v>728</v>
      </c>
      <c r="G158" s="209" t="s">
        <v>547</v>
      </c>
      <c r="H158" s="210">
        <v>4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43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130</v>
      </c>
      <c r="AT158" s="217" t="s">
        <v>125</v>
      </c>
      <c r="AU158" s="217" t="s">
        <v>77</v>
      </c>
      <c r="AY158" s="18" t="s">
        <v>123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77</v>
      </c>
      <c r="BK158" s="218">
        <f>ROUND(I158*H158,2)</f>
        <v>0</v>
      </c>
      <c r="BL158" s="18" t="s">
        <v>130</v>
      </c>
      <c r="BM158" s="217" t="s">
        <v>729</v>
      </c>
    </row>
    <row r="159" s="2" customFormat="1" ht="24.15" customHeight="1">
      <c r="A159" s="39"/>
      <c r="B159" s="40"/>
      <c r="C159" s="205" t="s">
        <v>730</v>
      </c>
      <c r="D159" s="205" t="s">
        <v>125</v>
      </c>
      <c r="E159" s="207" t="s">
        <v>731</v>
      </c>
      <c r="F159" s="208" t="s">
        <v>728</v>
      </c>
      <c r="G159" s="209" t="s">
        <v>547</v>
      </c>
      <c r="H159" s="210">
        <v>4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43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130</v>
      </c>
      <c r="AT159" s="217" t="s">
        <v>125</v>
      </c>
      <c r="AU159" s="217" t="s">
        <v>77</v>
      </c>
      <c r="AY159" s="18" t="s">
        <v>123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77</v>
      </c>
      <c r="BK159" s="218">
        <f>ROUND(I159*H159,2)</f>
        <v>0</v>
      </c>
      <c r="BL159" s="18" t="s">
        <v>130</v>
      </c>
      <c r="BM159" s="217" t="s">
        <v>732</v>
      </c>
    </row>
    <row r="160" s="2" customFormat="1" ht="24.15" customHeight="1">
      <c r="A160" s="39"/>
      <c r="B160" s="40"/>
      <c r="C160" s="205" t="s">
        <v>733</v>
      </c>
      <c r="D160" s="205" t="s">
        <v>125</v>
      </c>
      <c r="E160" s="207" t="s">
        <v>734</v>
      </c>
      <c r="F160" s="208" t="s">
        <v>735</v>
      </c>
      <c r="G160" s="209" t="s">
        <v>547</v>
      </c>
      <c r="H160" s="210">
        <v>10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43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130</v>
      </c>
      <c r="AT160" s="217" t="s">
        <v>125</v>
      </c>
      <c r="AU160" s="217" t="s">
        <v>77</v>
      </c>
      <c r="AY160" s="18" t="s">
        <v>123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77</v>
      </c>
      <c r="BK160" s="218">
        <f>ROUND(I160*H160,2)</f>
        <v>0</v>
      </c>
      <c r="BL160" s="18" t="s">
        <v>130</v>
      </c>
      <c r="BM160" s="217" t="s">
        <v>736</v>
      </c>
    </row>
    <row r="161" s="2" customFormat="1" ht="24.15" customHeight="1">
      <c r="A161" s="39"/>
      <c r="B161" s="40"/>
      <c r="C161" s="205" t="s">
        <v>737</v>
      </c>
      <c r="D161" s="205" t="s">
        <v>125</v>
      </c>
      <c r="E161" s="207" t="s">
        <v>738</v>
      </c>
      <c r="F161" s="208" t="s">
        <v>735</v>
      </c>
      <c r="G161" s="209" t="s">
        <v>547</v>
      </c>
      <c r="H161" s="210">
        <v>10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43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130</v>
      </c>
      <c r="AT161" s="217" t="s">
        <v>125</v>
      </c>
      <c r="AU161" s="217" t="s">
        <v>77</v>
      </c>
      <c r="AY161" s="18" t="s">
        <v>123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77</v>
      </c>
      <c r="BK161" s="218">
        <f>ROUND(I161*H161,2)</f>
        <v>0</v>
      </c>
      <c r="BL161" s="18" t="s">
        <v>130</v>
      </c>
      <c r="BM161" s="217" t="s">
        <v>739</v>
      </c>
    </row>
    <row r="162" s="2" customFormat="1" ht="16.5" customHeight="1">
      <c r="A162" s="39"/>
      <c r="B162" s="40"/>
      <c r="C162" s="205" t="s">
        <v>740</v>
      </c>
      <c r="D162" s="205" t="s">
        <v>125</v>
      </c>
      <c r="E162" s="207" t="s">
        <v>741</v>
      </c>
      <c r="F162" s="208" t="s">
        <v>742</v>
      </c>
      <c r="G162" s="209" t="s">
        <v>547</v>
      </c>
      <c r="H162" s="210">
        <v>94</v>
      </c>
      <c r="I162" s="211"/>
      <c r="J162" s="212">
        <f>ROUND(I162*H162,2)</f>
        <v>0</v>
      </c>
      <c r="K162" s="208" t="s">
        <v>19</v>
      </c>
      <c r="L162" s="45"/>
      <c r="M162" s="213" t="s">
        <v>19</v>
      </c>
      <c r="N162" s="214" t="s">
        <v>43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130</v>
      </c>
      <c r="AT162" s="217" t="s">
        <v>125</v>
      </c>
      <c r="AU162" s="217" t="s">
        <v>77</v>
      </c>
      <c r="AY162" s="18" t="s">
        <v>123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77</v>
      </c>
      <c r="BK162" s="218">
        <f>ROUND(I162*H162,2)</f>
        <v>0</v>
      </c>
      <c r="BL162" s="18" t="s">
        <v>130</v>
      </c>
      <c r="BM162" s="217" t="s">
        <v>743</v>
      </c>
    </row>
    <row r="163" s="2" customFormat="1" ht="16.5" customHeight="1">
      <c r="A163" s="39"/>
      <c r="B163" s="40"/>
      <c r="C163" s="205" t="s">
        <v>744</v>
      </c>
      <c r="D163" s="205" t="s">
        <v>125</v>
      </c>
      <c r="E163" s="207" t="s">
        <v>745</v>
      </c>
      <c r="F163" s="208" t="s">
        <v>742</v>
      </c>
      <c r="G163" s="209" t="s">
        <v>547</v>
      </c>
      <c r="H163" s="210">
        <v>94</v>
      </c>
      <c r="I163" s="211"/>
      <c r="J163" s="212">
        <f>ROUND(I163*H163,2)</f>
        <v>0</v>
      </c>
      <c r="K163" s="208" t="s">
        <v>19</v>
      </c>
      <c r="L163" s="45"/>
      <c r="M163" s="213" t="s">
        <v>19</v>
      </c>
      <c r="N163" s="214" t="s">
        <v>43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130</v>
      </c>
      <c r="AT163" s="217" t="s">
        <v>125</v>
      </c>
      <c r="AU163" s="217" t="s">
        <v>77</v>
      </c>
      <c r="AY163" s="18" t="s">
        <v>123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77</v>
      </c>
      <c r="BK163" s="218">
        <f>ROUND(I163*H163,2)</f>
        <v>0</v>
      </c>
      <c r="BL163" s="18" t="s">
        <v>130</v>
      </c>
      <c r="BM163" s="217" t="s">
        <v>746</v>
      </c>
    </row>
    <row r="164" s="2" customFormat="1" ht="16.5" customHeight="1">
      <c r="A164" s="39"/>
      <c r="B164" s="40"/>
      <c r="C164" s="205" t="s">
        <v>747</v>
      </c>
      <c r="D164" s="205" t="s">
        <v>125</v>
      </c>
      <c r="E164" s="207" t="s">
        <v>748</v>
      </c>
      <c r="F164" s="208" t="s">
        <v>749</v>
      </c>
      <c r="G164" s="209" t="s">
        <v>547</v>
      </c>
      <c r="H164" s="210">
        <v>118</v>
      </c>
      <c r="I164" s="211"/>
      <c r="J164" s="212">
        <f>ROUND(I164*H164,2)</f>
        <v>0</v>
      </c>
      <c r="K164" s="208" t="s">
        <v>19</v>
      </c>
      <c r="L164" s="45"/>
      <c r="M164" s="213" t="s">
        <v>19</v>
      </c>
      <c r="N164" s="214" t="s">
        <v>43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130</v>
      </c>
      <c r="AT164" s="217" t="s">
        <v>125</v>
      </c>
      <c r="AU164" s="217" t="s">
        <v>77</v>
      </c>
      <c r="AY164" s="18" t="s">
        <v>123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77</v>
      </c>
      <c r="BK164" s="218">
        <f>ROUND(I164*H164,2)</f>
        <v>0</v>
      </c>
      <c r="BL164" s="18" t="s">
        <v>130</v>
      </c>
      <c r="BM164" s="217" t="s">
        <v>750</v>
      </c>
    </row>
    <row r="165" s="2" customFormat="1" ht="16.5" customHeight="1">
      <c r="A165" s="39"/>
      <c r="B165" s="40"/>
      <c r="C165" s="205" t="s">
        <v>751</v>
      </c>
      <c r="D165" s="205" t="s">
        <v>125</v>
      </c>
      <c r="E165" s="207" t="s">
        <v>752</v>
      </c>
      <c r="F165" s="208" t="s">
        <v>749</v>
      </c>
      <c r="G165" s="209" t="s">
        <v>547</v>
      </c>
      <c r="H165" s="210">
        <v>118</v>
      </c>
      <c r="I165" s="211"/>
      <c r="J165" s="212">
        <f>ROUND(I165*H165,2)</f>
        <v>0</v>
      </c>
      <c r="K165" s="208" t="s">
        <v>19</v>
      </c>
      <c r="L165" s="45"/>
      <c r="M165" s="213" t="s">
        <v>19</v>
      </c>
      <c r="N165" s="214" t="s">
        <v>43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130</v>
      </c>
      <c r="AT165" s="217" t="s">
        <v>125</v>
      </c>
      <c r="AU165" s="217" t="s">
        <v>77</v>
      </c>
      <c r="AY165" s="18" t="s">
        <v>123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77</v>
      </c>
      <c r="BK165" s="218">
        <f>ROUND(I165*H165,2)</f>
        <v>0</v>
      </c>
      <c r="BL165" s="18" t="s">
        <v>130</v>
      </c>
      <c r="BM165" s="217" t="s">
        <v>753</v>
      </c>
    </row>
    <row r="166" s="2" customFormat="1" ht="44.25" customHeight="1">
      <c r="A166" s="39"/>
      <c r="B166" s="40"/>
      <c r="C166" s="205" t="s">
        <v>754</v>
      </c>
      <c r="D166" s="205" t="s">
        <v>125</v>
      </c>
      <c r="E166" s="207" t="s">
        <v>755</v>
      </c>
      <c r="F166" s="208" t="s">
        <v>756</v>
      </c>
      <c r="G166" s="209" t="s">
        <v>234</v>
      </c>
      <c r="H166" s="210">
        <v>15</v>
      </c>
      <c r="I166" s="211"/>
      <c r="J166" s="212">
        <f>ROUND(I166*H166,2)</f>
        <v>0</v>
      </c>
      <c r="K166" s="208" t="s">
        <v>19</v>
      </c>
      <c r="L166" s="45"/>
      <c r="M166" s="213" t="s">
        <v>19</v>
      </c>
      <c r="N166" s="214" t="s">
        <v>43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130</v>
      </c>
      <c r="AT166" s="217" t="s">
        <v>125</v>
      </c>
      <c r="AU166" s="217" t="s">
        <v>77</v>
      </c>
      <c r="AY166" s="18" t="s">
        <v>123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77</v>
      </c>
      <c r="BK166" s="218">
        <f>ROUND(I166*H166,2)</f>
        <v>0</v>
      </c>
      <c r="BL166" s="18" t="s">
        <v>130</v>
      </c>
      <c r="BM166" s="217" t="s">
        <v>757</v>
      </c>
    </row>
    <row r="167" s="2" customFormat="1" ht="44.25" customHeight="1">
      <c r="A167" s="39"/>
      <c r="B167" s="40"/>
      <c r="C167" s="205" t="s">
        <v>758</v>
      </c>
      <c r="D167" s="205" t="s">
        <v>125</v>
      </c>
      <c r="E167" s="207" t="s">
        <v>759</v>
      </c>
      <c r="F167" s="208" t="s">
        <v>756</v>
      </c>
      <c r="G167" s="209" t="s">
        <v>234</v>
      </c>
      <c r="H167" s="210">
        <v>15</v>
      </c>
      <c r="I167" s="211"/>
      <c r="J167" s="212">
        <f>ROUND(I167*H167,2)</f>
        <v>0</v>
      </c>
      <c r="K167" s="208" t="s">
        <v>19</v>
      </c>
      <c r="L167" s="45"/>
      <c r="M167" s="213" t="s">
        <v>19</v>
      </c>
      <c r="N167" s="214" t="s">
        <v>43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130</v>
      </c>
      <c r="AT167" s="217" t="s">
        <v>125</v>
      </c>
      <c r="AU167" s="217" t="s">
        <v>77</v>
      </c>
      <c r="AY167" s="18" t="s">
        <v>123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77</v>
      </c>
      <c r="BK167" s="218">
        <f>ROUND(I167*H167,2)</f>
        <v>0</v>
      </c>
      <c r="BL167" s="18" t="s">
        <v>130</v>
      </c>
      <c r="BM167" s="217" t="s">
        <v>760</v>
      </c>
    </row>
    <row r="168" s="2" customFormat="1" ht="24.15" customHeight="1">
      <c r="A168" s="39"/>
      <c r="B168" s="40"/>
      <c r="C168" s="205" t="s">
        <v>761</v>
      </c>
      <c r="D168" s="205" t="s">
        <v>125</v>
      </c>
      <c r="E168" s="207" t="s">
        <v>762</v>
      </c>
      <c r="F168" s="208" t="s">
        <v>763</v>
      </c>
      <c r="G168" s="209" t="s">
        <v>234</v>
      </c>
      <c r="H168" s="210">
        <v>26</v>
      </c>
      <c r="I168" s="211"/>
      <c r="J168" s="212">
        <f>ROUND(I168*H168,2)</f>
        <v>0</v>
      </c>
      <c r="K168" s="208" t="s">
        <v>19</v>
      </c>
      <c r="L168" s="45"/>
      <c r="M168" s="213" t="s">
        <v>19</v>
      </c>
      <c r="N168" s="214" t="s">
        <v>43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130</v>
      </c>
      <c r="AT168" s="217" t="s">
        <v>125</v>
      </c>
      <c r="AU168" s="217" t="s">
        <v>77</v>
      </c>
      <c r="AY168" s="18" t="s">
        <v>123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77</v>
      </c>
      <c r="BK168" s="218">
        <f>ROUND(I168*H168,2)</f>
        <v>0</v>
      </c>
      <c r="BL168" s="18" t="s">
        <v>130</v>
      </c>
      <c r="BM168" s="217" t="s">
        <v>764</v>
      </c>
    </row>
    <row r="169" s="2" customFormat="1" ht="24.15" customHeight="1">
      <c r="A169" s="39"/>
      <c r="B169" s="40"/>
      <c r="C169" s="205" t="s">
        <v>765</v>
      </c>
      <c r="D169" s="205" t="s">
        <v>125</v>
      </c>
      <c r="E169" s="207" t="s">
        <v>766</v>
      </c>
      <c r="F169" s="208" t="s">
        <v>763</v>
      </c>
      <c r="G169" s="209" t="s">
        <v>234</v>
      </c>
      <c r="H169" s="210">
        <v>26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43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130</v>
      </c>
      <c r="AT169" s="217" t="s">
        <v>125</v>
      </c>
      <c r="AU169" s="217" t="s">
        <v>77</v>
      </c>
      <c r="AY169" s="18" t="s">
        <v>123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77</v>
      </c>
      <c r="BK169" s="218">
        <f>ROUND(I169*H169,2)</f>
        <v>0</v>
      </c>
      <c r="BL169" s="18" t="s">
        <v>130</v>
      </c>
      <c r="BM169" s="217" t="s">
        <v>767</v>
      </c>
    </row>
    <row r="170" s="2" customFormat="1" ht="16.5" customHeight="1">
      <c r="A170" s="39"/>
      <c r="B170" s="40"/>
      <c r="C170" s="205" t="s">
        <v>768</v>
      </c>
      <c r="D170" s="205" t="s">
        <v>125</v>
      </c>
      <c r="E170" s="207" t="s">
        <v>769</v>
      </c>
      <c r="F170" s="208" t="s">
        <v>770</v>
      </c>
      <c r="G170" s="209" t="s">
        <v>547</v>
      </c>
      <c r="H170" s="210">
        <v>56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43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130</v>
      </c>
      <c r="AT170" s="217" t="s">
        <v>125</v>
      </c>
      <c r="AU170" s="217" t="s">
        <v>77</v>
      </c>
      <c r="AY170" s="18" t="s">
        <v>123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77</v>
      </c>
      <c r="BK170" s="218">
        <f>ROUND(I170*H170,2)</f>
        <v>0</v>
      </c>
      <c r="BL170" s="18" t="s">
        <v>130</v>
      </c>
      <c r="BM170" s="217" t="s">
        <v>771</v>
      </c>
    </row>
    <row r="171" s="2" customFormat="1" ht="16.5" customHeight="1">
      <c r="A171" s="39"/>
      <c r="B171" s="40"/>
      <c r="C171" s="205" t="s">
        <v>772</v>
      </c>
      <c r="D171" s="205" t="s">
        <v>125</v>
      </c>
      <c r="E171" s="207" t="s">
        <v>773</v>
      </c>
      <c r="F171" s="208" t="s">
        <v>770</v>
      </c>
      <c r="G171" s="209" t="s">
        <v>547</v>
      </c>
      <c r="H171" s="210">
        <v>56</v>
      </c>
      <c r="I171" s="211"/>
      <c r="J171" s="212">
        <f>ROUND(I171*H171,2)</f>
        <v>0</v>
      </c>
      <c r="K171" s="208" t="s">
        <v>19</v>
      </c>
      <c r="L171" s="45"/>
      <c r="M171" s="213" t="s">
        <v>19</v>
      </c>
      <c r="N171" s="214" t="s">
        <v>43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130</v>
      </c>
      <c r="AT171" s="217" t="s">
        <v>125</v>
      </c>
      <c r="AU171" s="217" t="s">
        <v>77</v>
      </c>
      <c r="AY171" s="18" t="s">
        <v>123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77</v>
      </c>
      <c r="BK171" s="218">
        <f>ROUND(I171*H171,2)</f>
        <v>0</v>
      </c>
      <c r="BL171" s="18" t="s">
        <v>130</v>
      </c>
      <c r="BM171" s="217" t="s">
        <v>774</v>
      </c>
    </row>
    <row r="172" s="2" customFormat="1" ht="16.5" customHeight="1">
      <c r="A172" s="39"/>
      <c r="B172" s="40"/>
      <c r="C172" s="205" t="s">
        <v>775</v>
      </c>
      <c r="D172" s="205" t="s">
        <v>125</v>
      </c>
      <c r="E172" s="207" t="s">
        <v>776</v>
      </c>
      <c r="F172" s="208" t="s">
        <v>777</v>
      </c>
      <c r="G172" s="209" t="s">
        <v>547</v>
      </c>
      <c r="H172" s="210">
        <v>75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43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130</v>
      </c>
      <c r="AT172" s="217" t="s">
        <v>125</v>
      </c>
      <c r="AU172" s="217" t="s">
        <v>77</v>
      </c>
      <c r="AY172" s="18" t="s">
        <v>123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77</v>
      </c>
      <c r="BK172" s="218">
        <f>ROUND(I172*H172,2)</f>
        <v>0</v>
      </c>
      <c r="BL172" s="18" t="s">
        <v>130</v>
      </c>
      <c r="BM172" s="217" t="s">
        <v>778</v>
      </c>
    </row>
    <row r="173" s="2" customFormat="1" ht="16.5" customHeight="1">
      <c r="A173" s="39"/>
      <c r="B173" s="40"/>
      <c r="C173" s="205" t="s">
        <v>779</v>
      </c>
      <c r="D173" s="205" t="s">
        <v>125</v>
      </c>
      <c r="E173" s="207" t="s">
        <v>780</v>
      </c>
      <c r="F173" s="208" t="s">
        <v>777</v>
      </c>
      <c r="G173" s="209" t="s">
        <v>547</v>
      </c>
      <c r="H173" s="210">
        <v>75</v>
      </c>
      <c r="I173" s="211"/>
      <c r="J173" s="212">
        <f>ROUND(I173*H173,2)</f>
        <v>0</v>
      </c>
      <c r="K173" s="208" t="s">
        <v>19</v>
      </c>
      <c r="L173" s="45"/>
      <c r="M173" s="213" t="s">
        <v>19</v>
      </c>
      <c r="N173" s="214" t="s">
        <v>43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130</v>
      </c>
      <c r="AT173" s="217" t="s">
        <v>125</v>
      </c>
      <c r="AU173" s="217" t="s">
        <v>77</v>
      </c>
      <c r="AY173" s="18" t="s">
        <v>123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77</v>
      </c>
      <c r="BK173" s="218">
        <f>ROUND(I173*H173,2)</f>
        <v>0</v>
      </c>
      <c r="BL173" s="18" t="s">
        <v>130</v>
      </c>
      <c r="BM173" s="217" t="s">
        <v>781</v>
      </c>
    </row>
    <row r="174" s="2" customFormat="1" ht="16.5" customHeight="1">
      <c r="A174" s="39"/>
      <c r="B174" s="40"/>
      <c r="C174" s="205" t="s">
        <v>782</v>
      </c>
      <c r="D174" s="205" t="s">
        <v>125</v>
      </c>
      <c r="E174" s="207" t="s">
        <v>783</v>
      </c>
      <c r="F174" s="208" t="s">
        <v>784</v>
      </c>
      <c r="G174" s="209" t="s">
        <v>547</v>
      </c>
      <c r="H174" s="210">
        <v>30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43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130</v>
      </c>
      <c r="AT174" s="217" t="s">
        <v>125</v>
      </c>
      <c r="AU174" s="217" t="s">
        <v>77</v>
      </c>
      <c r="AY174" s="18" t="s">
        <v>123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77</v>
      </c>
      <c r="BK174" s="218">
        <f>ROUND(I174*H174,2)</f>
        <v>0</v>
      </c>
      <c r="BL174" s="18" t="s">
        <v>130</v>
      </c>
      <c r="BM174" s="217" t="s">
        <v>785</v>
      </c>
    </row>
    <row r="175" s="2" customFormat="1" ht="16.5" customHeight="1">
      <c r="A175" s="39"/>
      <c r="B175" s="40"/>
      <c r="C175" s="205" t="s">
        <v>786</v>
      </c>
      <c r="D175" s="205" t="s">
        <v>125</v>
      </c>
      <c r="E175" s="207" t="s">
        <v>787</v>
      </c>
      <c r="F175" s="208" t="s">
        <v>784</v>
      </c>
      <c r="G175" s="209" t="s">
        <v>547</v>
      </c>
      <c r="H175" s="210">
        <v>30</v>
      </c>
      <c r="I175" s="211"/>
      <c r="J175" s="212">
        <f>ROUND(I175*H175,2)</f>
        <v>0</v>
      </c>
      <c r="K175" s="208" t="s">
        <v>19</v>
      </c>
      <c r="L175" s="45"/>
      <c r="M175" s="213" t="s">
        <v>19</v>
      </c>
      <c r="N175" s="214" t="s">
        <v>43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130</v>
      </c>
      <c r="AT175" s="217" t="s">
        <v>125</v>
      </c>
      <c r="AU175" s="217" t="s">
        <v>77</v>
      </c>
      <c r="AY175" s="18" t="s">
        <v>123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77</v>
      </c>
      <c r="BK175" s="218">
        <f>ROUND(I175*H175,2)</f>
        <v>0</v>
      </c>
      <c r="BL175" s="18" t="s">
        <v>130</v>
      </c>
      <c r="BM175" s="217" t="s">
        <v>788</v>
      </c>
    </row>
    <row r="176" s="2" customFormat="1" ht="16.5" customHeight="1">
      <c r="A176" s="39"/>
      <c r="B176" s="40"/>
      <c r="C176" s="205" t="s">
        <v>789</v>
      </c>
      <c r="D176" s="205" t="s">
        <v>125</v>
      </c>
      <c r="E176" s="207" t="s">
        <v>790</v>
      </c>
      <c r="F176" s="208" t="s">
        <v>791</v>
      </c>
      <c r="G176" s="209" t="s">
        <v>547</v>
      </c>
      <c r="H176" s="210">
        <v>31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43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130</v>
      </c>
      <c r="AT176" s="217" t="s">
        <v>125</v>
      </c>
      <c r="AU176" s="217" t="s">
        <v>77</v>
      </c>
      <c r="AY176" s="18" t="s">
        <v>123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77</v>
      </c>
      <c r="BK176" s="218">
        <f>ROUND(I176*H176,2)</f>
        <v>0</v>
      </c>
      <c r="BL176" s="18" t="s">
        <v>130</v>
      </c>
      <c r="BM176" s="217" t="s">
        <v>792</v>
      </c>
    </row>
    <row r="177" s="2" customFormat="1" ht="16.5" customHeight="1">
      <c r="A177" s="39"/>
      <c r="B177" s="40"/>
      <c r="C177" s="205" t="s">
        <v>793</v>
      </c>
      <c r="D177" s="205" t="s">
        <v>125</v>
      </c>
      <c r="E177" s="207" t="s">
        <v>794</v>
      </c>
      <c r="F177" s="208" t="s">
        <v>791</v>
      </c>
      <c r="G177" s="209" t="s">
        <v>547</v>
      </c>
      <c r="H177" s="210">
        <v>31</v>
      </c>
      <c r="I177" s="211"/>
      <c r="J177" s="212">
        <f>ROUND(I177*H177,2)</f>
        <v>0</v>
      </c>
      <c r="K177" s="208" t="s">
        <v>19</v>
      </c>
      <c r="L177" s="45"/>
      <c r="M177" s="213" t="s">
        <v>19</v>
      </c>
      <c r="N177" s="214" t="s">
        <v>43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130</v>
      </c>
      <c r="AT177" s="217" t="s">
        <v>125</v>
      </c>
      <c r="AU177" s="217" t="s">
        <v>77</v>
      </c>
      <c r="AY177" s="18" t="s">
        <v>123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77</v>
      </c>
      <c r="BK177" s="218">
        <f>ROUND(I177*H177,2)</f>
        <v>0</v>
      </c>
      <c r="BL177" s="18" t="s">
        <v>130</v>
      </c>
      <c r="BM177" s="217" t="s">
        <v>795</v>
      </c>
    </row>
    <row r="178" s="2" customFormat="1" ht="16.5" customHeight="1">
      <c r="A178" s="39"/>
      <c r="B178" s="40"/>
      <c r="C178" s="205" t="s">
        <v>796</v>
      </c>
      <c r="D178" s="205" t="s">
        <v>125</v>
      </c>
      <c r="E178" s="207" t="s">
        <v>797</v>
      </c>
      <c r="F178" s="208" t="s">
        <v>798</v>
      </c>
      <c r="G178" s="209" t="s">
        <v>547</v>
      </c>
      <c r="H178" s="210">
        <v>26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43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130</v>
      </c>
      <c r="AT178" s="217" t="s">
        <v>125</v>
      </c>
      <c r="AU178" s="217" t="s">
        <v>77</v>
      </c>
      <c r="AY178" s="18" t="s">
        <v>123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77</v>
      </c>
      <c r="BK178" s="218">
        <f>ROUND(I178*H178,2)</f>
        <v>0</v>
      </c>
      <c r="BL178" s="18" t="s">
        <v>130</v>
      </c>
      <c r="BM178" s="217" t="s">
        <v>799</v>
      </c>
    </row>
    <row r="179" s="2" customFormat="1" ht="16.5" customHeight="1">
      <c r="A179" s="39"/>
      <c r="B179" s="40"/>
      <c r="C179" s="205" t="s">
        <v>800</v>
      </c>
      <c r="D179" s="205" t="s">
        <v>125</v>
      </c>
      <c r="E179" s="207" t="s">
        <v>801</v>
      </c>
      <c r="F179" s="208" t="s">
        <v>798</v>
      </c>
      <c r="G179" s="209" t="s">
        <v>547</v>
      </c>
      <c r="H179" s="210">
        <v>26</v>
      </c>
      <c r="I179" s="211"/>
      <c r="J179" s="212">
        <f>ROUND(I179*H179,2)</f>
        <v>0</v>
      </c>
      <c r="K179" s="208" t="s">
        <v>19</v>
      </c>
      <c r="L179" s="45"/>
      <c r="M179" s="213" t="s">
        <v>19</v>
      </c>
      <c r="N179" s="214" t="s">
        <v>43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130</v>
      </c>
      <c r="AT179" s="217" t="s">
        <v>125</v>
      </c>
      <c r="AU179" s="217" t="s">
        <v>77</v>
      </c>
      <c r="AY179" s="18" t="s">
        <v>123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77</v>
      </c>
      <c r="BK179" s="218">
        <f>ROUND(I179*H179,2)</f>
        <v>0</v>
      </c>
      <c r="BL179" s="18" t="s">
        <v>130</v>
      </c>
      <c r="BM179" s="217" t="s">
        <v>802</v>
      </c>
    </row>
    <row r="180" s="2" customFormat="1" ht="16.5" customHeight="1">
      <c r="A180" s="39"/>
      <c r="B180" s="40"/>
      <c r="C180" s="205" t="s">
        <v>803</v>
      </c>
      <c r="D180" s="205" t="s">
        <v>125</v>
      </c>
      <c r="E180" s="207" t="s">
        <v>804</v>
      </c>
      <c r="F180" s="208" t="s">
        <v>805</v>
      </c>
      <c r="G180" s="209" t="s">
        <v>547</v>
      </c>
      <c r="H180" s="210">
        <v>18</v>
      </c>
      <c r="I180" s="211"/>
      <c r="J180" s="212">
        <f>ROUND(I180*H180,2)</f>
        <v>0</v>
      </c>
      <c r="K180" s="208" t="s">
        <v>19</v>
      </c>
      <c r="L180" s="45"/>
      <c r="M180" s="213" t="s">
        <v>19</v>
      </c>
      <c r="N180" s="214" t="s">
        <v>43</v>
      </c>
      <c r="O180" s="85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7" t="s">
        <v>130</v>
      </c>
      <c r="AT180" s="217" t="s">
        <v>125</v>
      </c>
      <c r="AU180" s="217" t="s">
        <v>77</v>
      </c>
      <c r="AY180" s="18" t="s">
        <v>123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77</v>
      </c>
      <c r="BK180" s="218">
        <f>ROUND(I180*H180,2)</f>
        <v>0</v>
      </c>
      <c r="BL180" s="18" t="s">
        <v>130</v>
      </c>
      <c r="BM180" s="217" t="s">
        <v>806</v>
      </c>
    </row>
    <row r="181" s="2" customFormat="1" ht="16.5" customHeight="1">
      <c r="A181" s="39"/>
      <c r="B181" s="40"/>
      <c r="C181" s="205" t="s">
        <v>807</v>
      </c>
      <c r="D181" s="205" t="s">
        <v>125</v>
      </c>
      <c r="E181" s="207" t="s">
        <v>808</v>
      </c>
      <c r="F181" s="208" t="s">
        <v>805</v>
      </c>
      <c r="G181" s="209" t="s">
        <v>547</v>
      </c>
      <c r="H181" s="210">
        <v>18</v>
      </c>
      <c r="I181" s="211"/>
      <c r="J181" s="212">
        <f>ROUND(I181*H181,2)</f>
        <v>0</v>
      </c>
      <c r="K181" s="208" t="s">
        <v>19</v>
      </c>
      <c r="L181" s="45"/>
      <c r="M181" s="213" t="s">
        <v>19</v>
      </c>
      <c r="N181" s="214" t="s">
        <v>43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130</v>
      </c>
      <c r="AT181" s="217" t="s">
        <v>125</v>
      </c>
      <c r="AU181" s="217" t="s">
        <v>77</v>
      </c>
      <c r="AY181" s="18" t="s">
        <v>123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77</v>
      </c>
      <c r="BK181" s="218">
        <f>ROUND(I181*H181,2)</f>
        <v>0</v>
      </c>
      <c r="BL181" s="18" t="s">
        <v>130</v>
      </c>
      <c r="BM181" s="217" t="s">
        <v>809</v>
      </c>
    </row>
    <row r="182" s="2" customFormat="1" ht="16.5" customHeight="1">
      <c r="A182" s="39"/>
      <c r="B182" s="40"/>
      <c r="C182" s="205" t="s">
        <v>810</v>
      </c>
      <c r="D182" s="205" t="s">
        <v>125</v>
      </c>
      <c r="E182" s="207" t="s">
        <v>811</v>
      </c>
      <c r="F182" s="208" t="s">
        <v>812</v>
      </c>
      <c r="G182" s="209" t="s">
        <v>234</v>
      </c>
      <c r="H182" s="210">
        <v>36</v>
      </c>
      <c r="I182" s="211"/>
      <c r="J182" s="212">
        <f>ROUND(I182*H182,2)</f>
        <v>0</v>
      </c>
      <c r="K182" s="208" t="s">
        <v>19</v>
      </c>
      <c r="L182" s="45"/>
      <c r="M182" s="213" t="s">
        <v>19</v>
      </c>
      <c r="N182" s="214" t="s">
        <v>43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130</v>
      </c>
      <c r="AT182" s="217" t="s">
        <v>125</v>
      </c>
      <c r="AU182" s="217" t="s">
        <v>77</v>
      </c>
      <c r="AY182" s="18" t="s">
        <v>123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77</v>
      </c>
      <c r="BK182" s="218">
        <f>ROUND(I182*H182,2)</f>
        <v>0</v>
      </c>
      <c r="BL182" s="18" t="s">
        <v>130</v>
      </c>
      <c r="BM182" s="217" t="s">
        <v>813</v>
      </c>
    </row>
    <row r="183" s="2" customFormat="1" ht="16.5" customHeight="1">
      <c r="A183" s="39"/>
      <c r="B183" s="40"/>
      <c r="C183" s="205" t="s">
        <v>814</v>
      </c>
      <c r="D183" s="205" t="s">
        <v>125</v>
      </c>
      <c r="E183" s="207" t="s">
        <v>815</v>
      </c>
      <c r="F183" s="208" t="s">
        <v>812</v>
      </c>
      <c r="G183" s="209" t="s">
        <v>234</v>
      </c>
      <c r="H183" s="210">
        <v>36</v>
      </c>
      <c r="I183" s="211"/>
      <c r="J183" s="212">
        <f>ROUND(I183*H183,2)</f>
        <v>0</v>
      </c>
      <c r="K183" s="208" t="s">
        <v>19</v>
      </c>
      <c r="L183" s="45"/>
      <c r="M183" s="213" t="s">
        <v>19</v>
      </c>
      <c r="N183" s="214" t="s">
        <v>43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130</v>
      </c>
      <c r="AT183" s="217" t="s">
        <v>125</v>
      </c>
      <c r="AU183" s="217" t="s">
        <v>77</v>
      </c>
      <c r="AY183" s="18" t="s">
        <v>123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77</v>
      </c>
      <c r="BK183" s="218">
        <f>ROUND(I183*H183,2)</f>
        <v>0</v>
      </c>
      <c r="BL183" s="18" t="s">
        <v>130</v>
      </c>
      <c r="BM183" s="217" t="s">
        <v>816</v>
      </c>
    </row>
    <row r="184" s="2" customFormat="1" ht="16.5" customHeight="1">
      <c r="A184" s="39"/>
      <c r="B184" s="40"/>
      <c r="C184" s="205" t="s">
        <v>817</v>
      </c>
      <c r="D184" s="205" t="s">
        <v>125</v>
      </c>
      <c r="E184" s="207" t="s">
        <v>818</v>
      </c>
      <c r="F184" s="208" t="s">
        <v>819</v>
      </c>
      <c r="G184" s="209" t="s">
        <v>234</v>
      </c>
      <c r="H184" s="210">
        <v>25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43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130</v>
      </c>
      <c r="AT184" s="217" t="s">
        <v>125</v>
      </c>
      <c r="AU184" s="217" t="s">
        <v>77</v>
      </c>
      <c r="AY184" s="18" t="s">
        <v>123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77</v>
      </c>
      <c r="BK184" s="218">
        <f>ROUND(I184*H184,2)</f>
        <v>0</v>
      </c>
      <c r="BL184" s="18" t="s">
        <v>130</v>
      </c>
      <c r="BM184" s="217" t="s">
        <v>820</v>
      </c>
    </row>
    <row r="185" s="2" customFormat="1" ht="16.5" customHeight="1">
      <c r="A185" s="39"/>
      <c r="B185" s="40"/>
      <c r="C185" s="205" t="s">
        <v>821</v>
      </c>
      <c r="D185" s="205" t="s">
        <v>125</v>
      </c>
      <c r="E185" s="207" t="s">
        <v>822</v>
      </c>
      <c r="F185" s="208" t="s">
        <v>819</v>
      </c>
      <c r="G185" s="209" t="s">
        <v>234</v>
      </c>
      <c r="H185" s="210">
        <v>25</v>
      </c>
      <c r="I185" s="211"/>
      <c r="J185" s="212">
        <f>ROUND(I185*H185,2)</f>
        <v>0</v>
      </c>
      <c r="K185" s="208" t="s">
        <v>19</v>
      </c>
      <c r="L185" s="45"/>
      <c r="M185" s="213" t="s">
        <v>19</v>
      </c>
      <c r="N185" s="214" t="s">
        <v>43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130</v>
      </c>
      <c r="AT185" s="217" t="s">
        <v>125</v>
      </c>
      <c r="AU185" s="217" t="s">
        <v>77</v>
      </c>
      <c r="AY185" s="18" t="s">
        <v>123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77</v>
      </c>
      <c r="BK185" s="218">
        <f>ROUND(I185*H185,2)</f>
        <v>0</v>
      </c>
      <c r="BL185" s="18" t="s">
        <v>130</v>
      </c>
      <c r="BM185" s="217" t="s">
        <v>823</v>
      </c>
    </row>
    <row r="186" s="2" customFormat="1" ht="16.5" customHeight="1">
      <c r="A186" s="39"/>
      <c r="B186" s="40"/>
      <c r="C186" s="205" t="s">
        <v>824</v>
      </c>
      <c r="D186" s="205" t="s">
        <v>125</v>
      </c>
      <c r="E186" s="207" t="s">
        <v>825</v>
      </c>
      <c r="F186" s="208" t="s">
        <v>826</v>
      </c>
      <c r="G186" s="209" t="s">
        <v>234</v>
      </c>
      <c r="H186" s="210">
        <v>24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43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130</v>
      </c>
      <c r="AT186" s="217" t="s">
        <v>125</v>
      </c>
      <c r="AU186" s="217" t="s">
        <v>77</v>
      </c>
      <c r="AY186" s="18" t="s">
        <v>123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77</v>
      </c>
      <c r="BK186" s="218">
        <f>ROUND(I186*H186,2)</f>
        <v>0</v>
      </c>
      <c r="BL186" s="18" t="s">
        <v>130</v>
      </c>
      <c r="BM186" s="217" t="s">
        <v>827</v>
      </c>
    </row>
    <row r="187" s="2" customFormat="1" ht="16.5" customHeight="1">
      <c r="A187" s="39"/>
      <c r="B187" s="40"/>
      <c r="C187" s="205" t="s">
        <v>828</v>
      </c>
      <c r="D187" s="205" t="s">
        <v>125</v>
      </c>
      <c r="E187" s="207" t="s">
        <v>829</v>
      </c>
      <c r="F187" s="208" t="s">
        <v>826</v>
      </c>
      <c r="G187" s="209" t="s">
        <v>234</v>
      </c>
      <c r="H187" s="210">
        <v>24</v>
      </c>
      <c r="I187" s="211"/>
      <c r="J187" s="212">
        <f>ROUND(I187*H187,2)</f>
        <v>0</v>
      </c>
      <c r="K187" s="208" t="s">
        <v>19</v>
      </c>
      <c r="L187" s="45"/>
      <c r="M187" s="213" t="s">
        <v>19</v>
      </c>
      <c r="N187" s="214" t="s">
        <v>43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130</v>
      </c>
      <c r="AT187" s="217" t="s">
        <v>125</v>
      </c>
      <c r="AU187" s="217" t="s">
        <v>77</v>
      </c>
      <c r="AY187" s="18" t="s">
        <v>123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77</v>
      </c>
      <c r="BK187" s="218">
        <f>ROUND(I187*H187,2)</f>
        <v>0</v>
      </c>
      <c r="BL187" s="18" t="s">
        <v>130</v>
      </c>
      <c r="BM187" s="217" t="s">
        <v>830</v>
      </c>
    </row>
    <row r="188" s="2" customFormat="1" ht="16.5" customHeight="1">
      <c r="A188" s="39"/>
      <c r="B188" s="40"/>
      <c r="C188" s="205" t="s">
        <v>831</v>
      </c>
      <c r="D188" s="205" t="s">
        <v>125</v>
      </c>
      <c r="E188" s="207" t="s">
        <v>832</v>
      </c>
      <c r="F188" s="208" t="s">
        <v>833</v>
      </c>
      <c r="G188" s="209" t="s">
        <v>234</v>
      </c>
      <c r="H188" s="210">
        <v>32</v>
      </c>
      <c r="I188" s="211"/>
      <c r="J188" s="212">
        <f>ROUND(I188*H188,2)</f>
        <v>0</v>
      </c>
      <c r="K188" s="208" t="s">
        <v>19</v>
      </c>
      <c r="L188" s="45"/>
      <c r="M188" s="213" t="s">
        <v>19</v>
      </c>
      <c r="N188" s="214" t="s">
        <v>43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130</v>
      </c>
      <c r="AT188" s="217" t="s">
        <v>125</v>
      </c>
      <c r="AU188" s="217" t="s">
        <v>77</v>
      </c>
      <c r="AY188" s="18" t="s">
        <v>123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77</v>
      </c>
      <c r="BK188" s="218">
        <f>ROUND(I188*H188,2)</f>
        <v>0</v>
      </c>
      <c r="BL188" s="18" t="s">
        <v>130</v>
      </c>
      <c r="BM188" s="217" t="s">
        <v>834</v>
      </c>
    </row>
    <row r="189" s="2" customFormat="1" ht="16.5" customHeight="1">
      <c r="A189" s="39"/>
      <c r="B189" s="40"/>
      <c r="C189" s="205" t="s">
        <v>835</v>
      </c>
      <c r="D189" s="205" t="s">
        <v>125</v>
      </c>
      <c r="E189" s="207" t="s">
        <v>836</v>
      </c>
      <c r="F189" s="208" t="s">
        <v>833</v>
      </c>
      <c r="G189" s="209" t="s">
        <v>234</v>
      </c>
      <c r="H189" s="210">
        <v>32</v>
      </c>
      <c r="I189" s="211"/>
      <c r="J189" s="212">
        <f>ROUND(I189*H189,2)</f>
        <v>0</v>
      </c>
      <c r="K189" s="208" t="s">
        <v>19</v>
      </c>
      <c r="L189" s="45"/>
      <c r="M189" s="213" t="s">
        <v>19</v>
      </c>
      <c r="N189" s="214" t="s">
        <v>43</v>
      </c>
      <c r="O189" s="85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7" t="s">
        <v>130</v>
      </c>
      <c r="AT189" s="217" t="s">
        <v>125</v>
      </c>
      <c r="AU189" s="217" t="s">
        <v>77</v>
      </c>
      <c r="AY189" s="18" t="s">
        <v>123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77</v>
      </c>
      <c r="BK189" s="218">
        <f>ROUND(I189*H189,2)</f>
        <v>0</v>
      </c>
      <c r="BL189" s="18" t="s">
        <v>130</v>
      </c>
      <c r="BM189" s="217" t="s">
        <v>837</v>
      </c>
    </row>
    <row r="190" s="2" customFormat="1" ht="16.5" customHeight="1">
      <c r="A190" s="39"/>
      <c r="B190" s="40"/>
      <c r="C190" s="205" t="s">
        <v>838</v>
      </c>
      <c r="D190" s="205" t="s">
        <v>125</v>
      </c>
      <c r="E190" s="207" t="s">
        <v>839</v>
      </c>
      <c r="F190" s="208" t="s">
        <v>840</v>
      </c>
      <c r="G190" s="209" t="s">
        <v>234</v>
      </c>
      <c r="H190" s="210">
        <v>30</v>
      </c>
      <c r="I190" s="211"/>
      <c r="J190" s="212">
        <f>ROUND(I190*H190,2)</f>
        <v>0</v>
      </c>
      <c r="K190" s="208" t="s">
        <v>19</v>
      </c>
      <c r="L190" s="45"/>
      <c r="M190" s="213" t="s">
        <v>19</v>
      </c>
      <c r="N190" s="214" t="s">
        <v>43</v>
      </c>
      <c r="O190" s="85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130</v>
      </c>
      <c r="AT190" s="217" t="s">
        <v>125</v>
      </c>
      <c r="AU190" s="217" t="s">
        <v>77</v>
      </c>
      <c r="AY190" s="18" t="s">
        <v>123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77</v>
      </c>
      <c r="BK190" s="218">
        <f>ROUND(I190*H190,2)</f>
        <v>0</v>
      </c>
      <c r="BL190" s="18" t="s">
        <v>130</v>
      </c>
      <c r="BM190" s="217" t="s">
        <v>841</v>
      </c>
    </row>
    <row r="191" s="2" customFormat="1" ht="16.5" customHeight="1">
      <c r="A191" s="39"/>
      <c r="B191" s="40"/>
      <c r="C191" s="205" t="s">
        <v>842</v>
      </c>
      <c r="D191" s="205" t="s">
        <v>125</v>
      </c>
      <c r="E191" s="207" t="s">
        <v>843</v>
      </c>
      <c r="F191" s="208" t="s">
        <v>840</v>
      </c>
      <c r="G191" s="209" t="s">
        <v>234</v>
      </c>
      <c r="H191" s="210">
        <v>30</v>
      </c>
      <c r="I191" s="211"/>
      <c r="J191" s="212">
        <f>ROUND(I191*H191,2)</f>
        <v>0</v>
      </c>
      <c r="K191" s="208" t="s">
        <v>19</v>
      </c>
      <c r="L191" s="45"/>
      <c r="M191" s="213" t="s">
        <v>19</v>
      </c>
      <c r="N191" s="214" t="s">
        <v>43</v>
      </c>
      <c r="O191" s="85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7" t="s">
        <v>130</v>
      </c>
      <c r="AT191" s="217" t="s">
        <v>125</v>
      </c>
      <c r="AU191" s="217" t="s">
        <v>77</v>
      </c>
      <c r="AY191" s="18" t="s">
        <v>123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77</v>
      </c>
      <c r="BK191" s="218">
        <f>ROUND(I191*H191,2)</f>
        <v>0</v>
      </c>
      <c r="BL191" s="18" t="s">
        <v>130</v>
      </c>
      <c r="BM191" s="217" t="s">
        <v>844</v>
      </c>
    </row>
    <row r="192" s="2" customFormat="1" ht="16.5" customHeight="1">
      <c r="A192" s="39"/>
      <c r="B192" s="40"/>
      <c r="C192" s="205" t="s">
        <v>845</v>
      </c>
      <c r="D192" s="205" t="s">
        <v>125</v>
      </c>
      <c r="E192" s="207" t="s">
        <v>846</v>
      </c>
      <c r="F192" s="208" t="s">
        <v>847</v>
      </c>
      <c r="G192" s="209" t="s">
        <v>234</v>
      </c>
      <c r="H192" s="210">
        <v>2</v>
      </c>
      <c r="I192" s="211"/>
      <c r="J192" s="212">
        <f>ROUND(I192*H192,2)</f>
        <v>0</v>
      </c>
      <c r="K192" s="208" t="s">
        <v>19</v>
      </c>
      <c r="L192" s="45"/>
      <c r="M192" s="213" t="s">
        <v>19</v>
      </c>
      <c r="N192" s="214" t="s">
        <v>43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130</v>
      </c>
      <c r="AT192" s="217" t="s">
        <v>125</v>
      </c>
      <c r="AU192" s="217" t="s">
        <v>77</v>
      </c>
      <c r="AY192" s="18" t="s">
        <v>123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77</v>
      </c>
      <c r="BK192" s="218">
        <f>ROUND(I192*H192,2)</f>
        <v>0</v>
      </c>
      <c r="BL192" s="18" t="s">
        <v>130</v>
      </c>
      <c r="BM192" s="217" t="s">
        <v>848</v>
      </c>
    </row>
    <row r="193" s="2" customFormat="1" ht="16.5" customHeight="1">
      <c r="A193" s="39"/>
      <c r="B193" s="40"/>
      <c r="C193" s="205" t="s">
        <v>849</v>
      </c>
      <c r="D193" s="205" t="s">
        <v>125</v>
      </c>
      <c r="E193" s="207" t="s">
        <v>850</v>
      </c>
      <c r="F193" s="208" t="s">
        <v>847</v>
      </c>
      <c r="G193" s="209" t="s">
        <v>234</v>
      </c>
      <c r="H193" s="210">
        <v>2</v>
      </c>
      <c r="I193" s="211"/>
      <c r="J193" s="212">
        <f>ROUND(I193*H193,2)</f>
        <v>0</v>
      </c>
      <c r="K193" s="208" t="s">
        <v>19</v>
      </c>
      <c r="L193" s="45"/>
      <c r="M193" s="213" t="s">
        <v>19</v>
      </c>
      <c r="N193" s="214" t="s">
        <v>43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130</v>
      </c>
      <c r="AT193" s="217" t="s">
        <v>125</v>
      </c>
      <c r="AU193" s="217" t="s">
        <v>77</v>
      </c>
      <c r="AY193" s="18" t="s">
        <v>123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77</v>
      </c>
      <c r="BK193" s="218">
        <f>ROUND(I193*H193,2)</f>
        <v>0</v>
      </c>
      <c r="BL193" s="18" t="s">
        <v>130</v>
      </c>
      <c r="BM193" s="217" t="s">
        <v>851</v>
      </c>
    </row>
    <row r="194" s="2" customFormat="1" ht="16.5" customHeight="1">
      <c r="A194" s="39"/>
      <c r="B194" s="40"/>
      <c r="C194" s="205" t="s">
        <v>852</v>
      </c>
      <c r="D194" s="205" t="s">
        <v>125</v>
      </c>
      <c r="E194" s="207" t="s">
        <v>853</v>
      </c>
      <c r="F194" s="208" t="s">
        <v>854</v>
      </c>
      <c r="G194" s="209" t="s">
        <v>234</v>
      </c>
      <c r="H194" s="210">
        <v>8</v>
      </c>
      <c r="I194" s="211"/>
      <c r="J194" s="212">
        <f>ROUND(I194*H194,2)</f>
        <v>0</v>
      </c>
      <c r="K194" s="208" t="s">
        <v>19</v>
      </c>
      <c r="L194" s="45"/>
      <c r="M194" s="213" t="s">
        <v>19</v>
      </c>
      <c r="N194" s="214" t="s">
        <v>43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130</v>
      </c>
      <c r="AT194" s="217" t="s">
        <v>125</v>
      </c>
      <c r="AU194" s="217" t="s">
        <v>77</v>
      </c>
      <c r="AY194" s="18" t="s">
        <v>123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77</v>
      </c>
      <c r="BK194" s="218">
        <f>ROUND(I194*H194,2)</f>
        <v>0</v>
      </c>
      <c r="BL194" s="18" t="s">
        <v>130</v>
      </c>
      <c r="BM194" s="217" t="s">
        <v>855</v>
      </c>
    </row>
    <row r="195" s="2" customFormat="1" ht="16.5" customHeight="1">
      <c r="A195" s="39"/>
      <c r="B195" s="40"/>
      <c r="C195" s="205" t="s">
        <v>856</v>
      </c>
      <c r="D195" s="205" t="s">
        <v>125</v>
      </c>
      <c r="E195" s="207" t="s">
        <v>857</v>
      </c>
      <c r="F195" s="208" t="s">
        <v>854</v>
      </c>
      <c r="G195" s="209" t="s">
        <v>234</v>
      </c>
      <c r="H195" s="210">
        <v>8</v>
      </c>
      <c r="I195" s="211"/>
      <c r="J195" s="212">
        <f>ROUND(I195*H195,2)</f>
        <v>0</v>
      </c>
      <c r="K195" s="208" t="s">
        <v>19</v>
      </c>
      <c r="L195" s="45"/>
      <c r="M195" s="213" t="s">
        <v>19</v>
      </c>
      <c r="N195" s="214" t="s">
        <v>43</v>
      </c>
      <c r="O195" s="85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7" t="s">
        <v>130</v>
      </c>
      <c r="AT195" s="217" t="s">
        <v>125</v>
      </c>
      <c r="AU195" s="217" t="s">
        <v>77</v>
      </c>
      <c r="AY195" s="18" t="s">
        <v>123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77</v>
      </c>
      <c r="BK195" s="218">
        <f>ROUND(I195*H195,2)</f>
        <v>0</v>
      </c>
      <c r="BL195" s="18" t="s">
        <v>130</v>
      </c>
      <c r="BM195" s="217" t="s">
        <v>858</v>
      </c>
    </row>
    <row r="196" s="2" customFormat="1" ht="16.5" customHeight="1">
      <c r="A196" s="39"/>
      <c r="B196" s="40"/>
      <c r="C196" s="205" t="s">
        <v>859</v>
      </c>
      <c r="D196" s="205" t="s">
        <v>125</v>
      </c>
      <c r="E196" s="207" t="s">
        <v>860</v>
      </c>
      <c r="F196" s="208" t="s">
        <v>861</v>
      </c>
      <c r="G196" s="209" t="s">
        <v>234</v>
      </c>
      <c r="H196" s="210">
        <v>129</v>
      </c>
      <c r="I196" s="211"/>
      <c r="J196" s="212">
        <f>ROUND(I196*H196,2)</f>
        <v>0</v>
      </c>
      <c r="K196" s="208" t="s">
        <v>19</v>
      </c>
      <c r="L196" s="45"/>
      <c r="M196" s="213" t="s">
        <v>19</v>
      </c>
      <c r="N196" s="214" t="s">
        <v>43</v>
      </c>
      <c r="O196" s="85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130</v>
      </c>
      <c r="AT196" s="217" t="s">
        <v>125</v>
      </c>
      <c r="AU196" s="217" t="s">
        <v>77</v>
      </c>
      <c r="AY196" s="18" t="s">
        <v>123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77</v>
      </c>
      <c r="BK196" s="218">
        <f>ROUND(I196*H196,2)</f>
        <v>0</v>
      </c>
      <c r="BL196" s="18" t="s">
        <v>130</v>
      </c>
      <c r="BM196" s="217" t="s">
        <v>862</v>
      </c>
    </row>
    <row r="197" s="2" customFormat="1" ht="16.5" customHeight="1">
      <c r="A197" s="39"/>
      <c r="B197" s="40"/>
      <c r="C197" s="205" t="s">
        <v>863</v>
      </c>
      <c r="D197" s="205" t="s">
        <v>125</v>
      </c>
      <c r="E197" s="207" t="s">
        <v>864</v>
      </c>
      <c r="F197" s="208" t="s">
        <v>861</v>
      </c>
      <c r="G197" s="209" t="s">
        <v>234</v>
      </c>
      <c r="H197" s="210">
        <v>129</v>
      </c>
      <c r="I197" s="211"/>
      <c r="J197" s="212">
        <f>ROUND(I197*H197,2)</f>
        <v>0</v>
      </c>
      <c r="K197" s="208" t="s">
        <v>19</v>
      </c>
      <c r="L197" s="45"/>
      <c r="M197" s="213" t="s">
        <v>19</v>
      </c>
      <c r="N197" s="214" t="s">
        <v>43</v>
      </c>
      <c r="O197" s="85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7" t="s">
        <v>130</v>
      </c>
      <c r="AT197" s="217" t="s">
        <v>125</v>
      </c>
      <c r="AU197" s="217" t="s">
        <v>77</v>
      </c>
      <c r="AY197" s="18" t="s">
        <v>123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77</v>
      </c>
      <c r="BK197" s="218">
        <f>ROUND(I197*H197,2)</f>
        <v>0</v>
      </c>
      <c r="BL197" s="18" t="s">
        <v>130</v>
      </c>
      <c r="BM197" s="217" t="s">
        <v>865</v>
      </c>
    </row>
    <row r="198" s="2" customFormat="1" ht="16.5" customHeight="1">
      <c r="A198" s="39"/>
      <c r="B198" s="40"/>
      <c r="C198" s="205" t="s">
        <v>866</v>
      </c>
      <c r="D198" s="205" t="s">
        <v>125</v>
      </c>
      <c r="E198" s="207" t="s">
        <v>867</v>
      </c>
      <c r="F198" s="208" t="s">
        <v>868</v>
      </c>
      <c r="G198" s="209" t="s">
        <v>234</v>
      </c>
      <c r="H198" s="210">
        <v>41</v>
      </c>
      <c r="I198" s="211"/>
      <c r="J198" s="212">
        <f>ROUND(I198*H198,2)</f>
        <v>0</v>
      </c>
      <c r="K198" s="208" t="s">
        <v>19</v>
      </c>
      <c r="L198" s="45"/>
      <c r="M198" s="213" t="s">
        <v>19</v>
      </c>
      <c r="N198" s="214" t="s">
        <v>43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130</v>
      </c>
      <c r="AT198" s="217" t="s">
        <v>125</v>
      </c>
      <c r="AU198" s="217" t="s">
        <v>77</v>
      </c>
      <c r="AY198" s="18" t="s">
        <v>123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77</v>
      </c>
      <c r="BK198" s="218">
        <f>ROUND(I198*H198,2)</f>
        <v>0</v>
      </c>
      <c r="BL198" s="18" t="s">
        <v>130</v>
      </c>
      <c r="BM198" s="217" t="s">
        <v>869</v>
      </c>
    </row>
    <row r="199" s="2" customFormat="1" ht="16.5" customHeight="1">
      <c r="A199" s="39"/>
      <c r="B199" s="40"/>
      <c r="C199" s="205" t="s">
        <v>870</v>
      </c>
      <c r="D199" s="205" t="s">
        <v>125</v>
      </c>
      <c r="E199" s="207" t="s">
        <v>871</v>
      </c>
      <c r="F199" s="208" t="s">
        <v>868</v>
      </c>
      <c r="G199" s="209" t="s">
        <v>234</v>
      </c>
      <c r="H199" s="210">
        <v>4</v>
      </c>
      <c r="I199" s="211"/>
      <c r="J199" s="212">
        <f>ROUND(I199*H199,2)</f>
        <v>0</v>
      </c>
      <c r="K199" s="208" t="s">
        <v>19</v>
      </c>
      <c r="L199" s="45"/>
      <c r="M199" s="213" t="s">
        <v>19</v>
      </c>
      <c r="N199" s="214" t="s">
        <v>43</v>
      </c>
      <c r="O199" s="85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130</v>
      </c>
      <c r="AT199" s="217" t="s">
        <v>125</v>
      </c>
      <c r="AU199" s="217" t="s">
        <v>77</v>
      </c>
      <c r="AY199" s="18" t="s">
        <v>123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77</v>
      </c>
      <c r="BK199" s="218">
        <f>ROUND(I199*H199,2)</f>
        <v>0</v>
      </c>
      <c r="BL199" s="18" t="s">
        <v>130</v>
      </c>
      <c r="BM199" s="217" t="s">
        <v>872</v>
      </c>
    </row>
    <row r="200" s="12" customFormat="1" ht="25.92" customHeight="1">
      <c r="A200" s="12"/>
      <c r="B200" s="189"/>
      <c r="C200" s="190"/>
      <c r="D200" s="191" t="s">
        <v>71</v>
      </c>
      <c r="E200" s="192" t="s">
        <v>130</v>
      </c>
      <c r="F200" s="192" t="s">
        <v>873</v>
      </c>
      <c r="G200" s="190"/>
      <c r="H200" s="190"/>
      <c r="I200" s="193"/>
      <c r="J200" s="194">
        <f>BK200</f>
        <v>0</v>
      </c>
      <c r="K200" s="190"/>
      <c r="L200" s="195"/>
      <c r="M200" s="196"/>
      <c r="N200" s="197"/>
      <c r="O200" s="197"/>
      <c r="P200" s="198">
        <f>SUM(P201:P224)</f>
        <v>0</v>
      </c>
      <c r="Q200" s="197"/>
      <c r="R200" s="198">
        <f>SUM(R201:R224)</f>
        <v>0</v>
      </c>
      <c r="S200" s="197"/>
      <c r="T200" s="199">
        <f>SUM(T201:T224)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77</v>
      </c>
      <c r="AT200" s="201" t="s">
        <v>71</v>
      </c>
      <c r="AU200" s="201" t="s">
        <v>72</v>
      </c>
      <c r="AY200" s="200" t="s">
        <v>123</v>
      </c>
      <c r="BK200" s="202">
        <f>SUM(BK201:BK224)</f>
        <v>0</v>
      </c>
    </row>
    <row r="201" s="2" customFormat="1" ht="16.5" customHeight="1">
      <c r="A201" s="39"/>
      <c r="B201" s="40"/>
      <c r="C201" s="205" t="s">
        <v>874</v>
      </c>
      <c r="D201" s="205" t="s">
        <v>125</v>
      </c>
      <c r="E201" s="207" t="s">
        <v>875</v>
      </c>
      <c r="F201" s="208" t="s">
        <v>876</v>
      </c>
      <c r="G201" s="209" t="s">
        <v>234</v>
      </c>
      <c r="H201" s="210">
        <v>10</v>
      </c>
      <c r="I201" s="211"/>
      <c r="J201" s="212">
        <f>ROUND(I201*H201,2)</f>
        <v>0</v>
      </c>
      <c r="K201" s="208" t="s">
        <v>19</v>
      </c>
      <c r="L201" s="45"/>
      <c r="M201" s="213" t="s">
        <v>19</v>
      </c>
      <c r="N201" s="214" t="s">
        <v>43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130</v>
      </c>
      <c r="AT201" s="217" t="s">
        <v>125</v>
      </c>
      <c r="AU201" s="217" t="s">
        <v>77</v>
      </c>
      <c r="AY201" s="18" t="s">
        <v>123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77</v>
      </c>
      <c r="BK201" s="218">
        <f>ROUND(I201*H201,2)</f>
        <v>0</v>
      </c>
      <c r="BL201" s="18" t="s">
        <v>130</v>
      </c>
      <c r="BM201" s="217" t="s">
        <v>877</v>
      </c>
    </row>
    <row r="202" s="2" customFormat="1" ht="16.5" customHeight="1">
      <c r="A202" s="39"/>
      <c r="B202" s="40"/>
      <c r="C202" s="205" t="s">
        <v>878</v>
      </c>
      <c r="D202" s="205" t="s">
        <v>125</v>
      </c>
      <c r="E202" s="207" t="s">
        <v>879</v>
      </c>
      <c r="F202" s="208" t="s">
        <v>876</v>
      </c>
      <c r="G202" s="209" t="s">
        <v>234</v>
      </c>
      <c r="H202" s="210">
        <v>10</v>
      </c>
      <c r="I202" s="211"/>
      <c r="J202" s="212">
        <f>ROUND(I202*H202,2)</f>
        <v>0</v>
      </c>
      <c r="K202" s="208" t="s">
        <v>19</v>
      </c>
      <c r="L202" s="45"/>
      <c r="M202" s="213" t="s">
        <v>19</v>
      </c>
      <c r="N202" s="214" t="s">
        <v>43</v>
      </c>
      <c r="O202" s="85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130</v>
      </c>
      <c r="AT202" s="217" t="s">
        <v>125</v>
      </c>
      <c r="AU202" s="217" t="s">
        <v>77</v>
      </c>
      <c r="AY202" s="18" t="s">
        <v>123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77</v>
      </c>
      <c r="BK202" s="218">
        <f>ROUND(I202*H202,2)</f>
        <v>0</v>
      </c>
      <c r="BL202" s="18" t="s">
        <v>130</v>
      </c>
      <c r="BM202" s="217" t="s">
        <v>880</v>
      </c>
    </row>
    <row r="203" s="2" customFormat="1" ht="16.5" customHeight="1">
      <c r="A203" s="39"/>
      <c r="B203" s="40"/>
      <c r="C203" s="205" t="s">
        <v>881</v>
      </c>
      <c r="D203" s="205" t="s">
        <v>125</v>
      </c>
      <c r="E203" s="207" t="s">
        <v>882</v>
      </c>
      <c r="F203" s="208" t="s">
        <v>883</v>
      </c>
      <c r="G203" s="209" t="s">
        <v>234</v>
      </c>
      <c r="H203" s="210">
        <v>29</v>
      </c>
      <c r="I203" s="211"/>
      <c r="J203" s="212">
        <f>ROUND(I203*H203,2)</f>
        <v>0</v>
      </c>
      <c r="K203" s="208" t="s">
        <v>19</v>
      </c>
      <c r="L203" s="45"/>
      <c r="M203" s="213" t="s">
        <v>19</v>
      </c>
      <c r="N203" s="214" t="s">
        <v>43</v>
      </c>
      <c r="O203" s="85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7" t="s">
        <v>130</v>
      </c>
      <c r="AT203" s="217" t="s">
        <v>125</v>
      </c>
      <c r="AU203" s="217" t="s">
        <v>77</v>
      </c>
      <c r="AY203" s="18" t="s">
        <v>123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77</v>
      </c>
      <c r="BK203" s="218">
        <f>ROUND(I203*H203,2)</f>
        <v>0</v>
      </c>
      <c r="BL203" s="18" t="s">
        <v>130</v>
      </c>
      <c r="BM203" s="217" t="s">
        <v>884</v>
      </c>
    </row>
    <row r="204" s="2" customFormat="1" ht="16.5" customHeight="1">
      <c r="A204" s="39"/>
      <c r="B204" s="40"/>
      <c r="C204" s="205" t="s">
        <v>885</v>
      </c>
      <c r="D204" s="205" t="s">
        <v>125</v>
      </c>
      <c r="E204" s="207" t="s">
        <v>886</v>
      </c>
      <c r="F204" s="208" t="s">
        <v>883</v>
      </c>
      <c r="G204" s="209" t="s">
        <v>234</v>
      </c>
      <c r="H204" s="210">
        <v>29</v>
      </c>
      <c r="I204" s="211"/>
      <c r="J204" s="212">
        <f>ROUND(I204*H204,2)</f>
        <v>0</v>
      </c>
      <c r="K204" s="208" t="s">
        <v>19</v>
      </c>
      <c r="L204" s="45"/>
      <c r="M204" s="213" t="s">
        <v>19</v>
      </c>
      <c r="N204" s="214" t="s">
        <v>43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130</v>
      </c>
      <c r="AT204" s="217" t="s">
        <v>125</v>
      </c>
      <c r="AU204" s="217" t="s">
        <v>77</v>
      </c>
      <c r="AY204" s="18" t="s">
        <v>123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77</v>
      </c>
      <c r="BK204" s="218">
        <f>ROUND(I204*H204,2)</f>
        <v>0</v>
      </c>
      <c r="BL204" s="18" t="s">
        <v>130</v>
      </c>
      <c r="BM204" s="217" t="s">
        <v>887</v>
      </c>
    </row>
    <row r="205" s="2" customFormat="1" ht="16.5" customHeight="1">
      <c r="A205" s="39"/>
      <c r="B205" s="40"/>
      <c r="C205" s="205" t="s">
        <v>888</v>
      </c>
      <c r="D205" s="205" t="s">
        <v>125</v>
      </c>
      <c r="E205" s="207" t="s">
        <v>889</v>
      </c>
      <c r="F205" s="208" t="s">
        <v>890</v>
      </c>
      <c r="G205" s="209" t="s">
        <v>234</v>
      </c>
      <c r="H205" s="210">
        <v>111</v>
      </c>
      <c r="I205" s="211"/>
      <c r="J205" s="212">
        <f>ROUND(I205*H205,2)</f>
        <v>0</v>
      </c>
      <c r="K205" s="208" t="s">
        <v>19</v>
      </c>
      <c r="L205" s="45"/>
      <c r="M205" s="213" t="s">
        <v>19</v>
      </c>
      <c r="N205" s="214" t="s">
        <v>43</v>
      </c>
      <c r="O205" s="85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130</v>
      </c>
      <c r="AT205" s="217" t="s">
        <v>125</v>
      </c>
      <c r="AU205" s="217" t="s">
        <v>77</v>
      </c>
      <c r="AY205" s="18" t="s">
        <v>123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77</v>
      </c>
      <c r="BK205" s="218">
        <f>ROUND(I205*H205,2)</f>
        <v>0</v>
      </c>
      <c r="BL205" s="18" t="s">
        <v>130</v>
      </c>
      <c r="BM205" s="217" t="s">
        <v>891</v>
      </c>
    </row>
    <row r="206" s="2" customFormat="1" ht="16.5" customHeight="1">
      <c r="A206" s="39"/>
      <c r="B206" s="40"/>
      <c r="C206" s="205" t="s">
        <v>892</v>
      </c>
      <c r="D206" s="205" t="s">
        <v>125</v>
      </c>
      <c r="E206" s="207" t="s">
        <v>893</v>
      </c>
      <c r="F206" s="208" t="s">
        <v>890</v>
      </c>
      <c r="G206" s="209" t="s">
        <v>234</v>
      </c>
      <c r="H206" s="210">
        <v>111</v>
      </c>
      <c r="I206" s="211"/>
      <c r="J206" s="212">
        <f>ROUND(I206*H206,2)</f>
        <v>0</v>
      </c>
      <c r="K206" s="208" t="s">
        <v>19</v>
      </c>
      <c r="L206" s="45"/>
      <c r="M206" s="213" t="s">
        <v>19</v>
      </c>
      <c r="N206" s="214" t="s">
        <v>43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130</v>
      </c>
      <c r="AT206" s="217" t="s">
        <v>125</v>
      </c>
      <c r="AU206" s="217" t="s">
        <v>77</v>
      </c>
      <c r="AY206" s="18" t="s">
        <v>123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77</v>
      </c>
      <c r="BK206" s="218">
        <f>ROUND(I206*H206,2)</f>
        <v>0</v>
      </c>
      <c r="BL206" s="18" t="s">
        <v>130</v>
      </c>
      <c r="BM206" s="217" t="s">
        <v>894</v>
      </c>
    </row>
    <row r="207" s="2" customFormat="1" ht="16.5" customHeight="1">
      <c r="A207" s="39"/>
      <c r="B207" s="40"/>
      <c r="C207" s="205" t="s">
        <v>895</v>
      </c>
      <c r="D207" s="205" t="s">
        <v>125</v>
      </c>
      <c r="E207" s="207" t="s">
        <v>896</v>
      </c>
      <c r="F207" s="208" t="s">
        <v>897</v>
      </c>
      <c r="G207" s="209" t="s">
        <v>234</v>
      </c>
      <c r="H207" s="210">
        <v>526</v>
      </c>
      <c r="I207" s="211"/>
      <c r="J207" s="212">
        <f>ROUND(I207*H207,2)</f>
        <v>0</v>
      </c>
      <c r="K207" s="208" t="s">
        <v>19</v>
      </c>
      <c r="L207" s="45"/>
      <c r="M207" s="213" t="s">
        <v>19</v>
      </c>
      <c r="N207" s="214" t="s">
        <v>43</v>
      </c>
      <c r="O207" s="85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130</v>
      </c>
      <c r="AT207" s="217" t="s">
        <v>125</v>
      </c>
      <c r="AU207" s="217" t="s">
        <v>77</v>
      </c>
      <c r="AY207" s="18" t="s">
        <v>123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77</v>
      </c>
      <c r="BK207" s="218">
        <f>ROUND(I207*H207,2)</f>
        <v>0</v>
      </c>
      <c r="BL207" s="18" t="s">
        <v>130</v>
      </c>
      <c r="BM207" s="217" t="s">
        <v>898</v>
      </c>
    </row>
    <row r="208" s="2" customFormat="1" ht="16.5" customHeight="1">
      <c r="A208" s="39"/>
      <c r="B208" s="40"/>
      <c r="C208" s="205" t="s">
        <v>899</v>
      </c>
      <c r="D208" s="205" t="s">
        <v>125</v>
      </c>
      <c r="E208" s="207" t="s">
        <v>900</v>
      </c>
      <c r="F208" s="208" t="s">
        <v>897</v>
      </c>
      <c r="G208" s="209" t="s">
        <v>234</v>
      </c>
      <c r="H208" s="210">
        <v>526</v>
      </c>
      <c r="I208" s="211"/>
      <c r="J208" s="212">
        <f>ROUND(I208*H208,2)</f>
        <v>0</v>
      </c>
      <c r="K208" s="208" t="s">
        <v>19</v>
      </c>
      <c r="L208" s="45"/>
      <c r="M208" s="213" t="s">
        <v>19</v>
      </c>
      <c r="N208" s="214" t="s">
        <v>43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130</v>
      </c>
      <c r="AT208" s="217" t="s">
        <v>125</v>
      </c>
      <c r="AU208" s="217" t="s">
        <v>77</v>
      </c>
      <c r="AY208" s="18" t="s">
        <v>123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77</v>
      </c>
      <c r="BK208" s="218">
        <f>ROUND(I208*H208,2)</f>
        <v>0</v>
      </c>
      <c r="BL208" s="18" t="s">
        <v>130</v>
      </c>
      <c r="BM208" s="217" t="s">
        <v>901</v>
      </c>
    </row>
    <row r="209" s="2" customFormat="1" ht="16.5" customHeight="1">
      <c r="A209" s="39"/>
      <c r="B209" s="40"/>
      <c r="C209" s="205" t="s">
        <v>902</v>
      </c>
      <c r="D209" s="205" t="s">
        <v>125</v>
      </c>
      <c r="E209" s="207" t="s">
        <v>903</v>
      </c>
      <c r="F209" s="208" t="s">
        <v>904</v>
      </c>
      <c r="G209" s="209" t="s">
        <v>234</v>
      </c>
      <c r="H209" s="210">
        <v>17</v>
      </c>
      <c r="I209" s="211"/>
      <c r="J209" s="212">
        <f>ROUND(I209*H209,2)</f>
        <v>0</v>
      </c>
      <c r="K209" s="208" t="s">
        <v>19</v>
      </c>
      <c r="L209" s="45"/>
      <c r="M209" s="213" t="s">
        <v>19</v>
      </c>
      <c r="N209" s="214" t="s">
        <v>43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130</v>
      </c>
      <c r="AT209" s="217" t="s">
        <v>125</v>
      </c>
      <c r="AU209" s="217" t="s">
        <v>77</v>
      </c>
      <c r="AY209" s="18" t="s">
        <v>123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77</v>
      </c>
      <c r="BK209" s="218">
        <f>ROUND(I209*H209,2)</f>
        <v>0</v>
      </c>
      <c r="BL209" s="18" t="s">
        <v>130</v>
      </c>
      <c r="BM209" s="217" t="s">
        <v>905</v>
      </c>
    </row>
    <row r="210" s="2" customFormat="1" ht="16.5" customHeight="1">
      <c r="A210" s="39"/>
      <c r="B210" s="40"/>
      <c r="C210" s="205" t="s">
        <v>906</v>
      </c>
      <c r="D210" s="205" t="s">
        <v>125</v>
      </c>
      <c r="E210" s="207" t="s">
        <v>907</v>
      </c>
      <c r="F210" s="208" t="s">
        <v>904</v>
      </c>
      <c r="G210" s="209" t="s">
        <v>234</v>
      </c>
      <c r="H210" s="210">
        <v>17</v>
      </c>
      <c r="I210" s="211"/>
      <c r="J210" s="212">
        <f>ROUND(I210*H210,2)</f>
        <v>0</v>
      </c>
      <c r="K210" s="208" t="s">
        <v>19</v>
      </c>
      <c r="L210" s="45"/>
      <c r="M210" s="213" t="s">
        <v>19</v>
      </c>
      <c r="N210" s="214" t="s">
        <v>43</v>
      </c>
      <c r="O210" s="85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130</v>
      </c>
      <c r="AT210" s="217" t="s">
        <v>125</v>
      </c>
      <c r="AU210" s="217" t="s">
        <v>77</v>
      </c>
      <c r="AY210" s="18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77</v>
      </c>
      <c r="BK210" s="218">
        <f>ROUND(I210*H210,2)</f>
        <v>0</v>
      </c>
      <c r="BL210" s="18" t="s">
        <v>130</v>
      </c>
      <c r="BM210" s="217" t="s">
        <v>908</v>
      </c>
    </row>
    <row r="211" s="2" customFormat="1" ht="16.5" customHeight="1">
      <c r="A211" s="39"/>
      <c r="B211" s="40"/>
      <c r="C211" s="205" t="s">
        <v>909</v>
      </c>
      <c r="D211" s="205" t="s">
        <v>125</v>
      </c>
      <c r="E211" s="207" t="s">
        <v>910</v>
      </c>
      <c r="F211" s="208" t="s">
        <v>911</v>
      </c>
      <c r="G211" s="209" t="s">
        <v>234</v>
      </c>
      <c r="H211" s="210">
        <v>85</v>
      </c>
      <c r="I211" s="211"/>
      <c r="J211" s="212">
        <f>ROUND(I211*H211,2)</f>
        <v>0</v>
      </c>
      <c r="K211" s="208" t="s">
        <v>19</v>
      </c>
      <c r="L211" s="45"/>
      <c r="M211" s="213" t="s">
        <v>19</v>
      </c>
      <c r="N211" s="214" t="s">
        <v>43</v>
      </c>
      <c r="O211" s="85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7" t="s">
        <v>130</v>
      </c>
      <c r="AT211" s="217" t="s">
        <v>125</v>
      </c>
      <c r="AU211" s="217" t="s">
        <v>77</v>
      </c>
      <c r="AY211" s="18" t="s">
        <v>123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77</v>
      </c>
      <c r="BK211" s="218">
        <f>ROUND(I211*H211,2)</f>
        <v>0</v>
      </c>
      <c r="BL211" s="18" t="s">
        <v>130</v>
      </c>
      <c r="BM211" s="217" t="s">
        <v>912</v>
      </c>
    </row>
    <row r="212" s="2" customFormat="1" ht="16.5" customHeight="1">
      <c r="A212" s="39"/>
      <c r="B212" s="40"/>
      <c r="C212" s="205" t="s">
        <v>913</v>
      </c>
      <c r="D212" s="205" t="s">
        <v>125</v>
      </c>
      <c r="E212" s="207" t="s">
        <v>914</v>
      </c>
      <c r="F212" s="208" t="s">
        <v>911</v>
      </c>
      <c r="G212" s="209" t="s">
        <v>234</v>
      </c>
      <c r="H212" s="210">
        <v>85</v>
      </c>
      <c r="I212" s="211"/>
      <c r="J212" s="212">
        <f>ROUND(I212*H212,2)</f>
        <v>0</v>
      </c>
      <c r="K212" s="208" t="s">
        <v>19</v>
      </c>
      <c r="L212" s="45"/>
      <c r="M212" s="213" t="s">
        <v>19</v>
      </c>
      <c r="N212" s="214" t="s">
        <v>43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130</v>
      </c>
      <c r="AT212" s="217" t="s">
        <v>125</v>
      </c>
      <c r="AU212" s="217" t="s">
        <v>77</v>
      </c>
      <c r="AY212" s="18" t="s">
        <v>123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77</v>
      </c>
      <c r="BK212" s="218">
        <f>ROUND(I212*H212,2)</f>
        <v>0</v>
      </c>
      <c r="BL212" s="18" t="s">
        <v>130</v>
      </c>
      <c r="BM212" s="217" t="s">
        <v>915</v>
      </c>
    </row>
    <row r="213" s="2" customFormat="1" ht="16.5" customHeight="1">
      <c r="A213" s="39"/>
      <c r="B213" s="40"/>
      <c r="C213" s="205" t="s">
        <v>916</v>
      </c>
      <c r="D213" s="205" t="s">
        <v>125</v>
      </c>
      <c r="E213" s="207" t="s">
        <v>917</v>
      </c>
      <c r="F213" s="208" t="s">
        <v>918</v>
      </c>
      <c r="G213" s="209" t="s">
        <v>234</v>
      </c>
      <c r="H213" s="210">
        <v>915</v>
      </c>
      <c r="I213" s="211"/>
      <c r="J213" s="212">
        <f>ROUND(I213*H213,2)</f>
        <v>0</v>
      </c>
      <c r="K213" s="208" t="s">
        <v>19</v>
      </c>
      <c r="L213" s="45"/>
      <c r="M213" s="213" t="s">
        <v>19</v>
      </c>
      <c r="N213" s="214" t="s">
        <v>43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130</v>
      </c>
      <c r="AT213" s="217" t="s">
        <v>125</v>
      </c>
      <c r="AU213" s="217" t="s">
        <v>77</v>
      </c>
      <c r="AY213" s="18" t="s">
        <v>123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77</v>
      </c>
      <c r="BK213" s="218">
        <f>ROUND(I213*H213,2)</f>
        <v>0</v>
      </c>
      <c r="BL213" s="18" t="s">
        <v>130</v>
      </c>
      <c r="BM213" s="217" t="s">
        <v>919</v>
      </c>
    </row>
    <row r="214" s="2" customFormat="1" ht="16.5" customHeight="1">
      <c r="A214" s="39"/>
      <c r="B214" s="40"/>
      <c r="C214" s="205" t="s">
        <v>920</v>
      </c>
      <c r="D214" s="205" t="s">
        <v>125</v>
      </c>
      <c r="E214" s="207" t="s">
        <v>921</v>
      </c>
      <c r="F214" s="208" t="s">
        <v>918</v>
      </c>
      <c r="G214" s="209" t="s">
        <v>234</v>
      </c>
      <c r="H214" s="210">
        <v>915</v>
      </c>
      <c r="I214" s="211"/>
      <c r="J214" s="212">
        <f>ROUND(I214*H214,2)</f>
        <v>0</v>
      </c>
      <c r="K214" s="208" t="s">
        <v>19</v>
      </c>
      <c r="L214" s="45"/>
      <c r="M214" s="213" t="s">
        <v>19</v>
      </c>
      <c r="N214" s="214" t="s">
        <v>43</v>
      </c>
      <c r="O214" s="85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130</v>
      </c>
      <c r="AT214" s="217" t="s">
        <v>125</v>
      </c>
      <c r="AU214" s="217" t="s">
        <v>77</v>
      </c>
      <c r="AY214" s="18" t="s">
        <v>123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77</v>
      </c>
      <c r="BK214" s="218">
        <f>ROUND(I214*H214,2)</f>
        <v>0</v>
      </c>
      <c r="BL214" s="18" t="s">
        <v>130</v>
      </c>
      <c r="BM214" s="217" t="s">
        <v>922</v>
      </c>
    </row>
    <row r="215" s="2" customFormat="1" ht="16.5" customHeight="1">
      <c r="A215" s="39"/>
      <c r="B215" s="40"/>
      <c r="C215" s="205" t="s">
        <v>923</v>
      </c>
      <c r="D215" s="205" t="s">
        <v>125</v>
      </c>
      <c r="E215" s="207" t="s">
        <v>924</v>
      </c>
      <c r="F215" s="208" t="s">
        <v>925</v>
      </c>
      <c r="G215" s="209" t="s">
        <v>234</v>
      </c>
      <c r="H215" s="210">
        <v>7</v>
      </c>
      <c r="I215" s="211"/>
      <c r="J215" s="212">
        <f>ROUND(I215*H215,2)</f>
        <v>0</v>
      </c>
      <c r="K215" s="208" t="s">
        <v>19</v>
      </c>
      <c r="L215" s="45"/>
      <c r="M215" s="213" t="s">
        <v>19</v>
      </c>
      <c r="N215" s="214" t="s">
        <v>43</v>
      </c>
      <c r="O215" s="85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130</v>
      </c>
      <c r="AT215" s="217" t="s">
        <v>125</v>
      </c>
      <c r="AU215" s="217" t="s">
        <v>77</v>
      </c>
      <c r="AY215" s="18" t="s">
        <v>123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77</v>
      </c>
      <c r="BK215" s="218">
        <f>ROUND(I215*H215,2)</f>
        <v>0</v>
      </c>
      <c r="BL215" s="18" t="s">
        <v>130</v>
      </c>
      <c r="BM215" s="217" t="s">
        <v>926</v>
      </c>
    </row>
    <row r="216" s="2" customFormat="1" ht="16.5" customHeight="1">
      <c r="A216" s="39"/>
      <c r="B216" s="40"/>
      <c r="C216" s="205" t="s">
        <v>927</v>
      </c>
      <c r="D216" s="205" t="s">
        <v>125</v>
      </c>
      <c r="E216" s="207" t="s">
        <v>928</v>
      </c>
      <c r="F216" s="208" t="s">
        <v>925</v>
      </c>
      <c r="G216" s="209" t="s">
        <v>234</v>
      </c>
      <c r="H216" s="210">
        <v>7</v>
      </c>
      <c r="I216" s="211"/>
      <c r="J216" s="212">
        <f>ROUND(I216*H216,2)</f>
        <v>0</v>
      </c>
      <c r="K216" s="208" t="s">
        <v>19</v>
      </c>
      <c r="L216" s="45"/>
      <c r="M216" s="213" t="s">
        <v>19</v>
      </c>
      <c r="N216" s="214" t="s">
        <v>43</v>
      </c>
      <c r="O216" s="85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130</v>
      </c>
      <c r="AT216" s="217" t="s">
        <v>125</v>
      </c>
      <c r="AU216" s="217" t="s">
        <v>77</v>
      </c>
      <c r="AY216" s="18" t="s">
        <v>123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77</v>
      </c>
      <c r="BK216" s="218">
        <f>ROUND(I216*H216,2)</f>
        <v>0</v>
      </c>
      <c r="BL216" s="18" t="s">
        <v>130</v>
      </c>
      <c r="BM216" s="217" t="s">
        <v>929</v>
      </c>
    </row>
    <row r="217" s="2" customFormat="1" ht="16.5" customHeight="1">
      <c r="A217" s="39"/>
      <c r="B217" s="40"/>
      <c r="C217" s="205" t="s">
        <v>930</v>
      </c>
      <c r="D217" s="205" t="s">
        <v>125</v>
      </c>
      <c r="E217" s="207" t="s">
        <v>931</v>
      </c>
      <c r="F217" s="208" t="s">
        <v>932</v>
      </c>
      <c r="G217" s="209" t="s">
        <v>234</v>
      </c>
      <c r="H217" s="210">
        <v>52</v>
      </c>
      <c r="I217" s="211"/>
      <c r="J217" s="212">
        <f>ROUND(I217*H217,2)</f>
        <v>0</v>
      </c>
      <c r="K217" s="208" t="s">
        <v>19</v>
      </c>
      <c r="L217" s="45"/>
      <c r="M217" s="213" t="s">
        <v>19</v>
      </c>
      <c r="N217" s="214" t="s">
        <v>43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130</v>
      </c>
      <c r="AT217" s="217" t="s">
        <v>125</v>
      </c>
      <c r="AU217" s="217" t="s">
        <v>77</v>
      </c>
      <c r="AY217" s="18" t="s">
        <v>123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77</v>
      </c>
      <c r="BK217" s="218">
        <f>ROUND(I217*H217,2)</f>
        <v>0</v>
      </c>
      <c r="BL217" s="18" t="s">
        <v>130</v>
      </c>
      <c r="BM217" s="217" t="s">
        <v>933</v>
      </c>
    </row>
    <row r="218" s="2" customFormat="1" ht="16.5" customHeight="1">
      <c r="A218" s="39"/>
      <c r="B218" s="40"/>
      <c r="C218" s="205" t="s">
        <v>934</v>
      </c>
      <c r="D218" s="205" t="s">
        <v>125</v>
      </c>
      <c r="E218" s="207" t="s">
        <v>935</v>
      </c>
      <c r="F218" s="208" t="s">
        <v>932</v>
      </c>
      <c r="G218" s="209" t="s">
        <v>234</v>
      </c>
      <c r="H218" s="210">
        <v>52</v>
      </c>
      <c r="I218" s="211"/>
      <c r="J218" s="212">
        <f>ROUND(I218*H218,2)</f>
        <v>0</v>
      </c>
      <c r="K218" s="208" t="s">
        <v>19</v>
      </c>
      <c r="L218" s="45"/>
      <c r="M218" s="213" t="s">
        <v>19</v>
      </c>
      <c r="N218" s="214" t="s">
        <v>43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130</v>
      </c>
      <c r="AT218" s="217" t="s">
        <v>125</v>
      </c>
      <c r="AU218" s="217" t="s">
        <v>77</v>
      </c>
      <c r="AY218" s="18" t="s">
        <v>123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77</v>
      </c>
      <c r="BK218" s="218">
        <f>ROUND(I218*H218,2)</f>
        <v>0</v>
      </c>
      <c r="BL218" s="18" t="s">
        <v>130</v>
      </c>
      <c r="BM218" s="217" t="s">
        <v>936</v>
      </c>
    </row>
    <row r="219" s="2" customFormat="1" ht="16.5" customHeight="1">
      <c r="A219" s="39"/>
      <c r="B219" s="40"/>
      <c r="C219" s="205" t="s">
        <v>937</v>
      </c>
      <c r="D219" s="205" t="s">
        <v>125</v>
      </c>
      <c r="E219" s="207" t="s">
        <v>938</v>
      </c>
      <c r="F219" s="208" t="s">
        <v>939</v>
      </c>
      <c r="G219" s="209" t="s">
        <v>234</v>
      </c>
      <c r="H219" s="210">
        <v>6</v>
      </c>
      <c r="I219" s="211"/>
      <c r="J219" s="212">
        <f>ROUND(I219*H219,2)</f>
        <v>0</v>
      </c>
      <c r="K219" s="208" t="s">
        <v>19</v>
      </c>
      <c r="L219" s="45"/>
      <c r="M219" s="213" t="s">
        <v>19</v>
      </c>
      <c r="N219" s="214" t="s">
        <v>43</v>
      </c>
      <c r="O219" s="85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130</v>
      </c>
      <c r="AT219" s="217" t="s">
        <v>125</v>
      </c>
      <c r="AU219" s="217" t="s">
        <v>77</v>
      </c>
      <c r="AY219" s="18" t="s">
        <v>123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77</v>
      </c>
      <c r="BK219" s="218">
        <f>ROUND(I219*H219,2)</f>
        <v>0</v>
      </c>
      <c r="BL219" s="18" t="s">
        <v>130</v>
      </c>
      <c r="BM219" s="217" t="s">
        <v>940</v>
      </c>
    </row>
    <row r="220" s="2" customFormat="1" ht="16.5" customHeight="1">
      <c r="A220" s="39"/>
      <c r="B220" s="40"/>
      <c r="C220" s="205" t="s">
        <v>941</v>
      </c>
      <c r="D220" s="205" t="s">
        <v>125</v>
      </c>
      <c r="E220" s="207" t="s">
        <v>942</v>
      </c>
      <c r="F220" s="208" t="s">
        <v>939</v>
      </c>
      <c r="G220" s="209" t="s">
        <v>234</v>
      </c>
      <c r="H220" s="210">
        <v>6</v>
      </c>
      <c r="I220" s="211"/>
      <c r="J220" s="212">
        <f>ROUND(I220*H220,2)</f>
        <v>0</v>
      </c>
      <c r="K220" s="208" t="s">
        <v>19</v>
      </c>
      <c r="L220" s="45"/>
      <c r="M220" s="213" t="s">
        <v>19</v>
      </c>
      <c r="N220" s="214" t="s">
        <v>43</v>
      </c>
      <c r="O220" s="85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7" t="s">
        <v>130</v>
      </c>
      <c r="AT220" s="217" t="s">
        <v>125</v>
      </c>
      <c r="AU220" s="217" t="s">
        <v>77</v>
      </c>
      <c r="AY220" s="18" t="s">
        <v>123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77</v>
      </c>
      <c r="BK220" s="218">
        <f>ROUND(I220*H220,2)</f>
        <v>0</v>
      </c>
      <c r="BL220" s="18" t="s">
        <v>130</v>
      </c>
      <c r="BM220" s="217" t="s">
        <v>943</v>
      </c>
    </row>
    <row r="221" s="2" customFormat="1" ht="16.5" customHeight="1">
      <c r="A221" s="39"/>
      <c r="B221" s="40"/>
      <c r="C221" s="205" t="s">
        <v>944</v>
      </c>
      <c r="D221" s="205" t="s">
        <v>125</v>
      </c>
      <c r="E221" s="207" t="s">
        <v>945</v>
      </c>
      <c r="F221" s="208" t="s">
        <v>946</v>
      </c>
      <c r="G221" s="209" t="s">
        <v>234</v>
      </c>
      <c r="H221" s="210">
        <v>431</v>
      </c>
      <c r="I221" s="211"/>
      <c r="J221" s="212">
        <f>ROUND(I221*H221,2)</f>
        <v>0</v>
      </c>
      <c r="K221" s="208" t="s">
        <v>19</v>
      </c>
      <c r="L221" s="45"/>
      <c r="M221" s="213" t="s">
        <v>19</v>
      </c>
      <c r="N221" s="214" t="s">
        <v>43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130</v>
      </c>
      <c r="AT221" s="217" t="s">
        <v>125</v>
      </c>
      <c r="AU221" s="217" t="s">
        <v>77</v>
      </c>
      <c r="AY221" s="18" t="s">
        <v>123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77</v>
      </c>
      <c r="BK221" s="218">
        <f>ROUND(I221*H221,2)</f>
        <v>0</v>
      </c>
      <c r="BL221" s="18" t="s">
        <v>130</v>
      </c>
      <c r="BM221" s="217" t="s">
        <v>947</v>
      </c>
    </row>
    <row r="222" s="2" customFormat="1" ht="16.5" customHeight="1">
      <c r="A222" s="39"/>
      <c r="B222" s="40"/>
      <c r="C222" s="205" t="s">
        <v>948</v>
      </c>
      <c r="D222" s="205" t="s">
        <v>125</v>
      </c>
      <c r="E222" s="207" t="s">
        <v>949</v>
      </c>
      <c r="F222" s="208" t="s">
        <v>946</v>
      </c>
      <c r="G222" s="209" t="s">
        <v>234</v>
      </c>
      <c r="H222" s="210">
        <v>431</v>
      </c>
      <c r="I222" s="211"/>
      <c r="J222" s="212">
        <f>ROUND(I222*H222,2)</f>
        <v>0</v>
      </c>
      <c r="K222" s="208" t="s">
        <v>19</v>
      </c>
      <c r="L222" s="45"/>
      <c r="M222" s="213" t="s">
        <v>19</v>
      </c>
      <c r="N222" s="214" t="s">
        <v>43</v>
      </c>
      <c r="O222" s="85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130</v>
      </c>
      <c r="AT222" s="217" t="s">
        <v>125</v>
      </c>
      <c r="AU222" s="217" t="s">
        <v>77</v>
      </c>
      <c r="AY222" s="18" t="s">
        <v>123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77</v>
      </c>
      <c r="BK222" s="218">
        <f>ROUND(I222*H222,2)</f>
        <v>0</v>
      </c>
      <c r="BL222" s="18" t="s">
        <v>130</v>
      </c>
      <c r="BM222" s="217" t="s">
        <v>950</v>
      </c>
    </row>
    <row r="223" s="2" customFormat="1" ht="16.5" customHeight="1">
      <c r="A223" s="39"/>
      <c r="B223" s="40"/>
      <c r="C223" s="205" t="s">
        <v>951</v>
      </c>
      <c r="D223" s="205" t="s">
        <v>125</v>
      </c>
      <c r="E223" s="207" t="s">
        <v>952</v>
      </c>
      <c r="F223" s="208" t="s">
        <v>953</v>
      </c>
      <c r="G223" s="209" t="s">
        <v>234</v>
      </c>
      <c r="H223" s="210">
        <v>33</v>
      </c>
      <c r="I223" s="211"/>
      <c r="J223" s="212">
        <f>ROUND(I223*H223,2)</f>
        <v>0</v>
      </c>
      <c r="K223" s="208" t="s">
        <v>19</v>
      </c>
      <c r="L223" s="45"/>
      <c r="M223" s="213" t="s">
        <v>19</v>
      </c>
      <c r="N223" s="214" t="s">
        <v>43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130</v>
      </c>
      <c r="AT223" s="217" t="s">
        <v>125</v>
      </c>
      <c r="AU223" s="217" t="s">
        <v>77</v>
      </c>
      <c r="AY223" s="18" t="s">
        <v>123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77</v>
      </c>
      <c r="BK223" s="218">
        <f>ROUND(I223*H223,2)</f>
        <v>0</v>
      </c>
      <c r="BL223" s="18" t="s">
        <v>130</v>
      </c>
      <c r="BM223" s="217" t="s">
        <v>954</v>
      </c>
    </row>
    <row r="224" s="2" customFormat="1" ht="16.5" customHeight="1">
      <c r="A224" s="39"/>
      <c r="B224" s="40"/>
      <c r="C224" s="205" t="s">
        <v>955</v>
      </c>
      <c r="D224" s="205" t="s">
        <v>125</v>
      </c>
      <c r="E224" s="207" t="s">
        <v>956</v>
      </c>
      <c r="F224" s="208" t="s">
        <v>953</v>
      </c>
      <c r="G224" s="209" t="s">
        <v>234</v>
      </c>
      <c r="H224" s="210">
        <v>33</v>
      </c>
      <c r="I224" s="211"/>
      <c r="J224" s="212">
        <f>ROUND(I224*H224,2)</f>
        <v>0</v>
      </c>
      <c r="K224" s="208" t="s">
        <v>19</v>
      </c>
      <c r="L224" s="45"/>
      <c r="M224" s="213" t="s">
        <v>19</v>
      </c>
      <c r="N224" s="214" t="s">
        <v>43</v>
      </c>
      <c r="O224" s="85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7" t="s">
        <v>130</v>
      </c>
      <c r="AT224" s="217" t="s">
        <v>125</v>
      </c>
      <c r="AU224" s="217" t="s">
        <v>77</v>
      </c>
      <c r="AY224" s="18" t="s">
        <v>123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77</v>
      </c>
      <c r="BK224" s="218">
        <f>ROUND(I224*H224,2)</f>
        <v>0</v>
      </c>
      <c r="BL224" s="18" t="s">
        <v>130</v>
      </c>
      <c r="BM224" s="217" t="s">
        <v>957</v>
      </c>
    </row>
    <row r="225" s="12" customFormat="1" ht="25.92" customHeight="1">
      <c r="A225" s="12"/>
      <c r="B225" s="189"/>
      <c r="C225" s="190"/>
      <c r="D225" s="191" t="s">
        <v>71</v>
      </c>
      <c r="E225" s="192" t="s">
        <v>161</v>
      </c>
      <c r="F225" s="192" t="s">
        <v>958</v>
      </c>
      <c r="G225" s="190"/>
      <c r="H225" s="190"/>
      <c r="I225" s="193"/>
      <c r="J225" s="194">
        <f>BK225</f>
        <v>0</v>
      </c>
      <c r="K225" s="190"/>
      <c r="L225" s="195"/>
      <c r="M225" s="196"/>
      <c r="N225" s="197"/>
      <c r="O225" s="197"/>
      <c r="P225" s="198">
        <f>SUM(P226:P269)</f>
        <v>0</v>
      </c>
      <c r="Q225" s="197"/>
      <c r="R225" s="198">
        <f>SUM(R226:R269)</f>
        <v>0</v>
      </c>
      <c r="S225" s="197"/>
      <c r="T225" s="199">
        <f>SUM(T226:T269)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77</v>
      </c>
      <c r="AT225" s="201" t="s">
        <v>71</v>
      </c>
      <c r="AU225" s="201" t="s">
        <v>72</v>
      </c>
      <c r="AY225" s="200" t="s">
        <v>123</v>
      </c>
      <c r="BK225" s="202">
        <f>SUM(BK226:BK269)</f>
        <v>0</v>
      </c>
    </row>
    <row r="226" s="2" customFormat="1" ht="24.15" customHeight="1">
      <c r="A226" s="39"/>
      <c r="B226" s="40"/>
      <c r="C226" s="205" t="s">
        <v>959</v>
      </c>
      <c r="D226" s="205" t="s">
        <v>125</v>
      </c>
      <c r="E226" s="207" t="s">
        <v>960</v>
      </c>
      <c r="F226" s="208" t="s">
        <v>961</v>
      </c>
      <c r="G226" s="209" t="s">
        <v>547</v>
      </c>
      <c r="H226" s="210">
        <v>3</v>
      </c>
      <c r="I226" s="211"/>
      <c r="J226" s="212">
        <f>ROUND(I226*H226,2)</f>
        <v>0</v>
      </c>
      <c r="K226" s="208" t="s">
        <v>19</v>
      </c>
      <c r="L226" s="45"/>
      <c r="M226" s="213" t="s">
        <v>19</v>
      </c>
      <c r="N226" s="214" t="s">
        <v>43</v>
      </c>
      <c r="O226" s="85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7" t="s">
        <v>130</v>
      </c>
      <c r="AT226" s="217" t="s">
        <v>125</v>
      </c>
      <c r="AU226" s="217" t="s">
        <v>77</v>
      </c>
      <c r="AY226" s="18" t="s">
        <v>123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77</v>
      </c>
      <c r="BK226" s="218">
        <f>ROUND(I226*H226,2)</f>
        <v>0</v>
      </c>
      <c r="BL226" s="18" t="s">
        <v>130</v>
      </c>
      <c r="BM226" s="217" t="s">
        <v>962</v>
      </c>
    </row>
    <row r="227" s="2" customFormat="1" ht="24.15" customHeight="1">
      <c r="A227" s="39"/>
      <c r="B227" s="40"/>
      <c r="C227" s="205" t="s">
        <v>963</v>
      </c>
      <c r="D227" s="205" t="s">
        <v>125</v>
      </c>
      <c r="E227" s="207" t="s">
        <v>964</v>
      </c>
      <c r="F227" s="208" t="s">
        <v>961</v>
      </c>
      <c r="G227" s="209" t="s">
        <v>547</v>
      </c>
      <c r="H227" s="210">
        <v>3</v>
      </c>
      <c r="I227" s="211"/>
      <c r="J227" s="212">
        <f>ROUND(I227*H227,2)</f>
        <v>0</v>
      </c>
      <c r="K227" s="208" t="s">
        <v>19</v>
      </c>
      <c r="L227" s="45"/>
      <c r="M227" s="213" t="s">
        <v>19</v>
      </c>
      <c r="N227" s="214" t="s">
        <v>43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130</v>
      </c>
      <c r="AT227" s="217" t="s">
        <v>125</v>
      </c>
      <c r="AU227" s="217" t="s">
        <v>77</v>
      </c>
      <c r="AY227" s="18" t="s">
        <v>123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77</v>
      </c>
      <c r="BK227" s="218">
        <f>ROUND(I227*H227,2)</f>
        <v>0</v>
      </c>
      <c r="BL227" s="18" t="s">
        <v>130</v>
      </c>
      <c r="BM227" s="217" t="s">
        <v>965</v>
      </c>
    </row>
    <row r="228" s="2" customFormat="1" ht="24.15" customHeight="1">
      <c r="A228" s="39"/>
      <c r="B228" s="40"/>
      <c r="C228" s="205" t="s">
        <v>966</v>
      </c>
      <c r="D228" s="205" t="s">
        <v>125</v>
      </c>
      <c r="E228" s="207" t="s">
        <v>967</v>
      </c>
      <c r="F228" s="208" t="s">
        <v>968</v>
      </c>
      <c r="G228" s="209" t="s">
        <v>547</v>
      </c>
      <c r="H228" s="210">
        <v>1</v>
      </c>
      <c r="I228" s="211"/>
      <c r="J228" s="212">
        <f>ROUND(I228*H228,2)</f>
        <v>0</v>
      </c>
      <c r="K228" s="208" t="s">
        <v>19</v>
      </c>
      <c r="L228" s="45"/>
      <c r="M228" s="213" t="s">
        <v>19</v>
      </c>
      <c r="N228" s="214" t="s">
        <v>43</v>
      </c>
      <c r="O228" s="85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130</v>
      </c>
      <c r="AT228" s="217" t="s">
        <v>125</v>
      </c>
      <c r="AU228" s="217" t="s">
        <v>77</v>
      </c>
      <c r="AY228" s="18" t="s">
        <v>123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77</v>
      </c>
      <c r="BK228" s="218">
        <f>ROUND(I228*H228,2)</f>
        <v>0</v>
      </c>
      <c r="BL228" s="18" t="s">
        <v>130</v>
      </c>
      <c r="BM228" s="217" t="s">
        <v>969</v>
      </c>
    </row>
    <row r="229" s="2" customFormat="1" ht="24.15" customHeight="1">
      <c r="A229" s="39"/>
      <c r="B229" s="40"/>
      <c r="C229" s="205" t="s">
        <v>970</v>
      </c>
      <c r="D229" s="205" t="s">
        <v>125</v>
      </c>
      <c r="E229" s="207" t="s">
        <v>971</v>
      </c>
      <c r="F229" s="208" t="s">
        <v>968</v>
      </c>
      <c r="G229" s="209" t="s">
        <v>547</v>
      </c>
      <c r="H229" s="210">
        <v>1</v>
      </c>
      <c r="I229" s="211"/>
      <c r="J229" s="212">
        <f>ROUND(I229*H229,2)</f>
        <v>0</v>
      </c>
      <c r="K229" s="208" t="s">
        <v>19</v>
      </c>
      <c r="L229" s="45"/>
      <c r="M229" s="213" t="s">
        <v>19</v>
      </c>
      <c r="N229" s="214" t="s">
        <v>43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130</v>
      </c>
      <c r="AT229" s="217" t="s">
        <v>125</v>
      </c>
      <c r="AU229" s="217" t="s">
        <v>77</v>
      </c>
      <c r="AY229" s="18" t="s">
        <v>123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77</v>
      </c>
      <c r="BK229" s="218">
        <f>ROUND(I229*H229,2)</f>
        <v>0</v>
      </c>
      <c r="BL229" s="18" t="s">
        <v>130</v>
      </c>
      <c r="BM229" s="217" t="s">
        <v>972</v>
      </c>
    </row>
    <row r="230" s="2" customFormat="1" ht="16.5" customHeight="1">
      <c r="A230" s="39"/>
      <c r="B230" s="40"/>
      <c r="C230" s="205" t="s">
        <v>973</v>
      </c>
      <c r="D230" s="205" t="s">
        <v>125</v>
      </c>
      <c r="E230" s="207" t="s">
        <v>974</v>
      </c>
      <c r="F230" s="208" t="s">
        <v>975</v>
      </c>
      <c r="G230" s="209" t="s">
        <v>547</v>
      </c>
      <c r="H230" s="210">
        <v>2</v>
      </c>
      <c r="I230" s="211"/>
      <c r="J230" s="212">
        <f>ROUND(I230*H230,2)</f>
        <v>0</v>
      </c>
      <c r="K230" s="208" t="s">
        <v>19</v>
      </c>
      <c r="L230" s="45"/>
      <c r="M230" s="213" t="s">
        <v>19</v>
      </c>
      <c r="N230" s="214" t="s">
        <v>43</v>
      </c>
      <c r="O230" s="85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130</v>
      </c>
      <c r="AT230" s="217" t="s">
        <v>125</v>
      </c>
      <c r="AU230" s="217" t="s">
        <v>77</v>
      </c>
      <c r="AY230" s="18" t="s">
        <v>123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77</v>
      </c>
      <c r="BK230" s="218">
        <f>ROUND(I230*H230,2)</f>
        <v>0</v>
      </c>
      <c r="BL230" s="18" t="s">
        <v>130</v>
      </c>
      <c r="BM230" s="217" t="s">
        <v>976</v>
      </c>
    </row>
    <row r="231" s="2" customFormat="1" ht="16.5" customHeight="1">
      <c r="A231" s="39"/>
      <c r="B231" s="40"/>
      <c r="C231" s="205" t="s">
        <v>977</v>
      </c>
      <c r="D231" s="205" t="s">
        <v>125</v>
      </c>
      <c r="E231" s="207" t="s">
        <v>978</v>
      </c>
      <c r="F231" s="208" t="s">
        <v>975</v>
      </c>
      <c r="G231" s="209" t="s">
        <v>547</v>
      </c>
      <c r="H231" s="210">
        <v>2</v>
      </c>
      <c r="I231" s="211"/>
      <c r="J231" s="212">
        <f>ROUND(I231*H231,2)</f>
        <v>0</v>
      </c>
      <c r="K231" s="208" t="s">
        <v>19</v>
      </c>
      <c r="L231" s="45"/>
      <c r="M231" s="213" t="s">
        <v>19</v>
      </c>
      <c r="N231" s="214" t="s">
        <v>43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130</v>
      </c>
      <c r="AT231" s="217" t="s">
        <v>125</v>
      </c>
      <c r="AU231" s="217" t="s">
        <v>77</v>
      </c>
      <c r="AY231" s="18" t="s">
        <v>123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77</v>
      </c>
      <c r="BK231" s="218">
        <f>ROUND(I231*H231,2)</f>
        <v>0</v>
      </c>
      <c r="BL231" s="18" t="s">
        <v>130</v>
      </c>
      <c r="BM231" s="217" t="s">
        <v>979</v>
      </c>
    </row>
    <row r="232" s="2" customFormat="1" ht="24.15" customHeight="1">
      <c r="A232" s="39"/>
      <c r="B232" s="40"/>
      <c r="C232" s="205" t="s">
        <v>980</v>
      </c>
      <c r="D232" s="205" t="s">
        <v>125</v>
      </c>
      <c r="E232" s="207" t="s">
        <v>981</v>
      </c>
      <c r="F232" s="208" t="s">
        <v>982</v>
      </c>
      <c r="G232" s="209" t="s">
        <v>547</v>
      </c>
      <c r="H232" s="210">
        <v>14</v>
      </c>
      <c r="I232" s="211"/>
      <c r="J232" s="212">
        <f>ROUND(I232*H232,2)</f>
        <v>0</v>
      </c>
      <c r="K232" s="208" t="s">
        <v>19</v>
      </c>
      <c r="L232" s="45"/>
      <c r="M232" s="213" t="s">
        <v>19</v>
      </c>
      <c r="N232" s="214" t="s">
        <v>43</v>
      </c>
      <c r="O232" s="85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130</v>
      </c>
      <c r="AT232" s="217" t="s">
        <v>125</v>
      </c>
      <c r="AU232" s="217" t="s">
        <v>77</v>
      </c>
      <c r="AY232" s="18" t="s">
        <v>123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77</v>
      </c>
      <c r="BK232" s="218">
        <f>ROUND(I232*H232,2)</f>
        <v>0</v>
      </c>
      <c r="BL232" s="18" t="s">
        <v>130</v>
      </c>
      <c r="BM232" s="217" t="s">
        <v>983</v>
      </c>
    </row>
    <row r="233" s="2" customFormat="1" ht="24.15" customHeight="1">
      <c r="A233" s="39"/>
      <c r="B233" s="40"/>
      <c r="C233" s="205" t="s">
        <v>984</v>
      </c>
      <c r="D233" s="205" t="s">
        <v>125</v>
      </c>
      <c r="E233" s="207" t="s">
        <v>985</v>
      </c>
      <c r="F233" s="208" t="s">
        <v>982</v>
      </c>
      <c r="G233" s="209" t="s">
        <v>547</v>
      </c>
      <c r="H233" s="210">
        <v>14</v>
      </c>
      <c r="I233" s="211"/>
      <c r="J233" s="212">
        <f>ROUND(I233*H233,2)</f>
        <v>0</v>
      </c>
      <c r="K233" s="208" t="s">
        <v>19</v>
      </c>
      <c r="L233" s="45"/>
      <c r="M233" s="213" t="s">
        <v>19</v>
      </c>
      <c r="N233" s="214" t="s">
        <v>43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130</v>
      </c>
      <c r="AT233" s="217" t="s">
        <v>125</v>
      </c>
      <c r="AU233" s="217" t="s">
        <v>77</v>
      </c>
      <c r="AY233" s="18" t="s">
        <v>123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77</v>
      </c>
      <c r="BK233" s="218">
        <f>ROUND(I233*H233,2)</f>
        <v>0</v>
      </c>
      <c r="BL233" s="18" t="s">
        <v>130</v>
      </c>
      <c r="BM233" s="217" t="s">
        <v>986</v>
      </c>
    </row>
    <row r="234" s="2" customFormat="1" ht="24.15" customHeight="1">
      <c r="A234" s="39"/>
      <c r="B234" s="40"/>
      <c r="C234" s="205" t="s">
        <v>987</v>
      </c>
      <c r="D234" s="205" t="s">
        <v>125</v>
      </c>
      <c r="E234" s="207" t="s">
        <v>988</v>
      </c>
      <c r="F234" s="208" t="s">
        <v>989</v>
      </c>
      <c r="G234" s="209" t="s">
        <v>547</v>
      </c>
      <c r="H234" s="210">
        <v>2</v>
      </c>
      <c r="I234" s="211"/>
      <c r="J234" s="212">
        <f>ROUND(I234*H234,2)</f>
        <v>0</v>
      </c>
      <c r="K234" s="208" t="s">
        <v>19</v>
      </c>
      <c r="L234" s="45"/>
      <c r="M234" s="213" t="s">
        <v>19</v>
      </c>
      <c r="N234" s="214" t="s">
        <v>43</v>
      </c>
      <c r="O234" s="85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7" t="s">
        <v>130</v>
      </c>
      <c r="AT234" s="217" t="s">
        <v>125</v>
      </c>
      <c r="AU234" s="217" t="s">
        <v>77</v>
      </c>
      <c r="AY234" s="18" t="s">
        <v>123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77</v>
      </c>
      <c r="BK234" s="218">
        <f>ROUND(I234*H234,2)</f>
        <v>0</v>
      </c>
      <c r="BL234" s="18" t="s">
        <v>130</v>
      </c>
      <c r="BM234" s="217" t="s">
        <v>990</v>
      </c>
    </row>
    <row r="235" s="2" customFormat="1" ht="24.15" customHeight="1">
      <c r="A235" s="39"/>
      <c r="B235" s="40"/>
      <c r="C235" s="205" t="s">
        <v>991</v>
      </c>
      <c r="D235" s="205" t="s">
        <v>125</v>
      </c>
      <c r="E235" s="207" t="s">
        <v>992</v>
      </c>
      <c r="F235" s="208" t="s">
        <v>989</v>
      </c>
      <c r="G235" s="209" t="s">
        <v>547</v>
      </c>
      <c r="H235" s="210">
        <v>2</v>
      </c>
      <c r="I235" s="211"/>
      <c r="J235" s="212">
        <f>ROUND(I235*H235,2)</f>
        <v>0</v>
      </c>
      <c r="K235" s="208" t="s">
        <v>19</v>
      </c>
      <c r="L235" s="45"/>
      <c r="M235" s="213" t="s">
        <v>19</v>
      </c>
      <c r="N235" s="214" t="s">
        <v>43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130</v>
      </c>
      <c r="AT235" s="217" t="s">
        <v>125</v>
      </c>
      <c r="AU235" s="217" t="s">
        <v>77</v>
      </c>
      <c r="AY235" s="18" t="s">
        <v>123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77</v>
      </c>
      <c r="BK235" s="218">
        <f>ROUND(I235*H235,2)</f>
        <v>0</v>
      </c>
      <c r="BL235" s="18" t="s">
        <v>130</v>
      </c>
      <c r="BM235" s="217" t="s">
        <v>993</v>
      </c>
    </row>
    <row r="236" s="2" customFormat="1" ht="16.5" customHeight="1">
      <c r="A236" s="39"/>
      <c r="B236" s="40"/>
      <c r="C236" s="205" t="s">
        <v>994</v>
      </c>
      <c r="D236" s="205" t="s">
        <v>125</v>
      </c>
      <c r="E236" s="207" t="s">
        <v>995</v>
      </c>
      <c r="F236" s="208" t="s">
        <v>770</v>
      </c>
      <c r="G236" s="209" t="s">
        <v>547</v>
      </c>
      <c r="H236" s="210">
        <v>22</v>
      </c>
      <c r="I236" s="211"/>
      <c r="J236" s="212">
        <f>ROUND(I236*H236,2)</f>
        <v>0</v>
      </c>
      <c r="K236" s="208" t="s">
        <v>19</v>
      </c>
      <c r="L236" s="45"/>
      <c r="M236" s="213" t="s">
        <v>19</v>
      </c>
      <c r="N236" s="214" t="s">
        <v>43</v>
      </c>
      <c r="O236" s="85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130</v>
      </c>
      <c r="AT236" s="217" t="s">
        <v>125</v>
      </c>
      <c r="AU236" s="217" t="s">
        <v>77</v>
      </c>
      <c r="AY236" s="18" t="s">
        <v>123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77</v>
      </c>
      <c r="BK236" s="218">
        <f>ROUND(I236*H236,2)</f>
        <v>0</v>
      </c>
      <c r="BL236" s="18" t="s">
        <v>130</v>
      </c>
      <c r="BM236" s="217" t="s">
        <v>996</v>
      </c>
    </row>
    <row r="237" s="2" customFormat="1" ht="16.5" customHeight="1">
      <c r="A237" s="39"/>
      <c r="B237" s="40"/>
      <c r="C237" s="205" t="s">
        <v>997</v>
      </c>
      <c r="D237" s="205" t="s">
        <v>125</v>
      </c>
      <c r="E237" s="207" t="s">
        <v>998</v>
      </c>
      <c r="F237" s="208" t="s">
        <v>770</v>
      </c>
      <c r="G237" s="209" t="s">
        <v>547</v>
      </c>
      <c r="H237" s="210">
        <v>22</v>
      </c>
      <c r="I237" s="211"/>
      <c r="J237" s="212">
        <f>ROUND(I237*H237,2)</f>
        <v>0</v>
      </c>
      <c r="K237" s="208" t="s">
        <v>19</v>
      </c>
      <c r="L237" s="45"/>
      <c r="M237" s="213" t="s">
        <v>19</v>
      </c>
      <c r="N237" s="214" t="s">
        <v>43</v>
      </c>
      <c r="O237" s="85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130</v>
      </c>
      <c r="AT237" s="217" t="s">
        <v>125</v>
      </c>
      <c r="AU237" s="217" t="s">
        <v>77</v>
      </c>
      <c r="AY237" s="18" t="s">
        <v>123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77</v>
      </c>
      <c r="BK237" s="218">
        <f>ROUND(I237*H237,2)</f>
        <v>0</v>
      </c>
      <c r="BL237" s="18" t="s">
        <v>130</v>
      </c>
      <c r="BM237" s="217" t="s">
        <v>999</v>
      </c>
    </row>
    <row r="238" s="2" customFormat="1" ht="16.5" customHeight="1">
      <c r="A238" s="39"/>
      <c r="B238" s="40"/>
      <c r="C238" s="205" t="s">
        <v>1000</v>
      </c>
      <c r="D238" s="205" t="s">
        <v>125</v>
      </c>
      <c r="E238" s="207" t="s">
        <v>1001</v>
      </c>
      <c r="F238" s="208" t="s">
        <v>1002</v>
      </c>
      <c r="G238" s="209" t="s">
        <v>547</v>
      </c>
      <c r="H238" s="210">
        <v>4</v>
      </c>
      <c r="I238" s="211"/>
      <c r="J238" s="212">
        <f>ROUND(I238*H238,2)</f>
        <v>0</v>
      </c>
      <c r="K238" s="208" t="s">
        <v>19</v>
      </c>
      <c r="L238" s="45"/>
      <c r="M238" s="213" t="s">
        <v>19</v>
      </c>
      <c r="N238" s="214" t="s">
        <v>43</v>
      </c>
      <c r="O238" s="85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7" t="s">
        <v>130</v>
      </c>
      <c r="AT238" s="217" t="s">
        <v>125</v>
      </c>
      <c r="AU238" s="217" t="s">
        <v>77</v>
      </c>
      <c r="AY238" s="18" t="s">
        <v>123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77</v>
      </c>
      <c r="BK238" s="218">
        <f>ROUND(I238*H238,2)</f>
        <v>0</v>
      </c>
      <c r="BL238" s="18" t="s">
        <v>130</v>
      </c>
      <c r="BM238" s="217" t="s">
        <v>1003</v>
      </c>
    </row>
    <row r="239" s="2" customFormat="1" ht="16.5" customHeight="1">
      <c r="A239" s="39"/>
      <c r="B239" s="40"/>
      <c r="C239" s="205" t="s">
        <v>1004</v>
      </c>
      <c r="D239" s="205" t="s">
        <v>125</v>
      </c>
      <c r="E239" s="207" t="s">
        <v>1005</v>
      </c>
      <c r="F239" s="208" t="s">
        <v>1002</v>
      </c>
      <c r="G239" s="209" t="s">
        <v>547</v>
      </c>
      <c r="H239" s="210">
        <v>4</v>
      </c>
      <c r="I239" s="211"/>
      <c r="J239" s="212">
        <f>ROUND(I239*H239,2)</f>
        <v>0</v>
      </c>
      <c r="K239" s="208" t="s">
        <v>19</v>
      </c>
      <c r="L239" s="45"/>
      <c r="M239" s="213" t="s">
        <v>19</v>
      </c>
      <c r="N239" s="214" t="s">
        <v>43</v>
      </c>
      <c r="O239" s="85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7" t="s">
        <v>130</v>
      </c>
      <c r="AT239" s="217" t="s">
        <v>125</v>
      </c>
      <c r="AU239" s="217" t="s">
        <v>77</v>
      </c>
      <c r="AY239" s="18" t="s">
        <v>123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77</v>
      </c>
      <c r="BK239" s="218">
        <f>ROUND(I239*H239,2)</f>
        <v>0</v>
      </c>
      <c r="BL239" s="18" t="s">
        <v>130</v>
      </c>
      <c r="BM239" s="217" t="s">
        <v>1006</v>
      </c>
    </row>
    <row r="240" s="2" customFormat="1" ht="16.5" customHeight="1">
      <c r="A240" s="39"/>
      <c r="B240" s="40"/>
      <c r="C240" s="205" t="s">
        <v>1007</v>
      </c>
      <c r="D240" s="205" t="s">
        <v>125</v>
      </c>
      <c r="E240" s="207" t="s">
        <v>1008</v>
      </c>
      <c r="F240" s="208" t="s">
        <v>1009</v>
      </c>
      <c r="G240" s="209" t="s">
        <v>547</v>
      </c>
      <c r="H240" s="210">
        <v>9</v>
      </c>
      <c r="I240" s="211"/>
      <c r="J240" s="212">
        <f>ROUND(I240*H240,2)</f>
        <v>0</v>
      </c>
      <c r="K240" s="208" t="s">
        <v>19</v>
      </c>
      <c r="L240" s="45"/>
      <c r="M240" s="213" t="s">
        <v>19</v>
      </c>
      <c r="N240" s="214" t="s">
        <v>43</v>
      </c>
      <c r="O240" s="85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130</v>
      </c>
      <c r="AT240" s="217" t="s">
        <v>125</v>
      </c>
      <c r="AU240" s="217" t="s">
        <v>77</v>
      </c>
      <c r="AY240" s="18" t="s">
        <v>123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77</v>
      </c>
      <c r="BK240" s="218">
        <f>ROUND(I240*H240,2)</f>
        <v>0</v>
      </c>
      <c r="BL240" s="18" t="s">
        <v>130</v>
      </c>
      <c r="BM240" s="217" t="s">
        <v>1010</v>
      </c>
    </row>
    <row r="241" s="2" customFormat="1" ht="16.5" customHeight="1">
      <c r="A241" s="39"/>
      <c r="B241" s="40"/>
      <c r="C241" s="205" t="s">
        <v>1011</v>
      </c>
      <c r="D241" s="205" t="s">
        <v>125</v>
      </c>
      <c r="E241" s="207" t="s">
        <v>1012</v>
      </c>
      <c r="F241" s="208" t="s">
        <v>1009</v>
      </c>
      <c r="G241" s="209" t="s">
        <v>547</v>
      </c>
      <c r="H241" s="210">
        <v>9</v>
      </c>
      <c r="I241" s="211"/>
      <c r="J241" s="212">
        <f>ROUND(I241*H241,2)</f>
        <v>0</v>
      </c>
      <c r="K241" s="208" t="s">
        <v>19</v>
      </c>
      <c r="L241" s="45"/>
      <c r="M241" s="213" t="s">
        <v>19</v>
      </c>
      <c r="N241" s="214" t="s">
        <v>43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130</v>
      </c>
      <c r="AT241" s="217" t="s">
        <v>125</v>
      </c>
      <c r="AU241" s="217" t="s">
        <v>77</v>
      </c>
      <c r="AY241" s="18" t="s">
        <v>123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77</v>
      </c>
      <c r="BK241" s="218">
        <f>ROUND(I241*H241,2)</f>
        <v>0</v>
      </c>
      <c r="BL241" s="18" t="s">
        <v>130</v>
      </c>
      <c r="BM241" s="217" t="s">
        <v>1013</v>
      </c>
    </row>
    <row r="242" s="2" customFormat="1" ht="16.5" customHeight="1">
      <c r="A242" s="39"/>
      <c r="B242" s="40"/>
      <c r="C242" s="205" t="s">
        <v>1014</v>
      </c>
      <c r="D242" s="205" t="s">
        <v>125</v>
      </c>
      <c r="E242" s="207" t="s">
        <v>1015</v>
      </c>
      <c r="F242" s="208" t="s">
        <v>1016</v>
      </c>
      <c r="G242" s="209" t="s">
        <v>547</v>
      </c>
      <c r="H242" s="210">
        <v>10</v>
      </c>
      <c r="I242" s="211"/>
      <c r="J242" s="212">
        <f>ROUND(I242*H242,2)</f>
        <v>0</v>
      </c>
      <c r="K242" s="208" t="s">
        <v>19</v>
      </c>
      <c r="L242" s="45"/>
      <c r="M242" s="213" t="s">
        <v>19</v>
      </c>
      <c r="N242" s="214" t="s">
        <v>43</v>
      </c>
      <c r="O242" s="85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7" t="s">
        <v>130</v>
      </c>
      <c r="AT242" s="217" t="s">
        <v>125</v>
      </c>
      <c r="AU242" s="217" t="s">
        <v>77</v>
      </c>
      <c r="AY242" s="18" t="s">
        <v>123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77</v>
      </c>
      <c r="BK242" s="218">
        <f>ROUND(I242*H242,2)</f>
        <v>0</v>
      </c>
      <c r="BL242" s="18" t="s">
        <v>130</v>
      </c>
      <c r="BM242" s="217" t="s">
        <v>1017</v>
      </c>
    </row>
    <row r="243" s="2" customFormat="1" ht="16.5" customHeight="1">
      <c r="A243" s="39"/>
      <c r="B243" s="40"/>
      <c r="C243" s="205" t="s">
        <v>1018</v>
      </c>
      <c r="D243" s="205" t="s">
        <v>125</v>
      </c>
      <c r="E243" s="207" t="s">
        <v>1019</v>
      </c>
      <c r="F243" s="208" t="s">
        <v>1016</v>
      </c>
      <c r="G243" s="209" t="s">
        <v>547</v>
      </c>
      <c r="H243" s="210">
        <v>10</v>
      </c>
      <c r="I243" s="211"/>
      <c r="J243" s="212">
        <f>ROUND(I243*H243,2)</f>
        <v>0</v>
      </c>
      <c r="K243" s="208" t="s">
        <v>19</v>
      </c>
      <c r="L243" s="45"/>
      <c r="M243" s="213" t="s">
        <v>19</v>
      </c>
      <c r="N243" s="214" t="s">
        <v>43</v>
      </c>
      <c r="O243" s="85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7" t="s">
        <v>130</v>
      </c>
      <c r="AT243" s="217" t="s">
        <v>125</v>
      </c>
      <c r="AU243" s="217" t="s">
        <v>77</v>
      </c>
      <c r="AY243" s="18" t="s">
        <v>123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77</v>
      </c>
      <c r="BK243" s="218">
        <f>ROUND(I243*H243,2)</f>
        <v>0</v>
      </c>
      <c r="BL243" s="18" t="s">
        <v>130</v>
      </c>
      <c r="BM243" s="217" t="s">
        <v>1020</v>
      </c>
    </row>
    <row r="244" s="2" customFormat="1" ht="16.5" customHeight="1">
      <c r="A244" s="39"/>
      <c r="B244" s="40"/>
      <c r="C244" s="205" t="s">
        <v>1021</v>
      </c>
      <c r="D244" s="205" t="s">
        <v>125</v>
      </c>
      <c r="E244" s="207" t="s">
        <v>1022</v>
      </c>
      <c r="F244" s="208" t="s">
        <v>1023</v>
      </c>
      <c r="G244" s="209" t="s">
        <v>547</v>
      </c>
      <c r="H244" s="210">
        <v>11</v>
      </c>
      <c r="I244" s="211"/>
      <c r="J244" s="212">
        <f>ROUND(I244*H244,2)</f>
        <v>0</v>
      </c>
      <c r="K244" s="208" t="s">
        <v>19</v>
      </c>
      <c r="L244" s="45"/>
      <c r="M244" s="213" t="s">
        <v>19</v>
      </c>
      <c r="N244" s="214" t="s">
        <v>43</v>
      </c>
      <c r="O244" s="85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130</v>
      </c>
      <c r="AT244" s="217" t="s">
        <v>125</v>
      </c>
      <c r="AU244" s="217" t="s">
        <v>77</v>
      </c>
      <c r="AY244" s="18" t="s">
        <v>123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77</v>
      </c>
      <c r="BK244" s="218">
        <f>ROUND(I244*H244,2)</f>
        <v>0</v>
      </c>
      <c r="BL244" s="18" t="s">
        <v>130</v>
      </c>
      <c r="BM244" s="217" t="s">
        <v>1024</v>
      </c>
    </row>
    <row r="245" s="2" customFormat="1" ht="16.5" customHeight="1">
      <c r="A245" s="39"/>
      <c r="B245" s="40"/>
      <c r="C245" s="205" t="s">
        <v>1025</v>
      </c>
      <c r="D245" s="205" t="s">
        <v>125</v>
      </c>
      <c r="E245" s="207" t="s">
        <v>1026</v>
      </c>
      <c r="F245" s="208" t="s">
        <v>1023</v>
      </c>
      <c r="G245" s="209" t="s">
        <v>547</v>
      </c>
      <c r="H245" s="210">
        <v>11</v>
      </c>
      <c r="I245" s="211"/>
      <c r="J245" s="212">
        <f>ROUND(I245*H245,2)</f>
        <v>0</v>
      </c>
      <c r="K245" s="208" t="s">
        <v>19</v>
      </c>
      <c r="L245" s="45"/>
      <c r="M245" s="213" t="s">
        <v>19</v>
      </c>
      <c r="N245" s="214" t="s">
        <v>43</v>
      </c>
      <c r="O245" s="85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130</v>
      </c>
      <c r="AT245" s="217" t="s">
        <v>125</v>
      </c>
      <c r="AU245" s="217" t="s">
        <v>77</v>
      </c>
      <c r="AY245" s="18" t="s">
        <v>123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77</v>
      </c>
      <c r="BK245" s="218">
        <f>ROUND(I245*H245,2)</f>
        <v>0</v>
      </c>
      <c r="BL245" s="18" t="s">
        <v>130</v>
      </c>
      <c r="BM245" s="217" t="s">
        <v>1027</v>
      </c>
    </row>
    <row r="246" s="2" customFormat="1" ht="16.5" customHeight="1">
      <c r="A246" s="39"/>
      <c r="B246" s="40"/>
      <c r="C246" s="205" t="s">
        <v>1028</v>
      </c>
      <c r="D246" s="205" t="s">
        <v>125</v>
      </c>
      <c r="E246" s="207" t="s">
        <v>1029</v>
      </c>
      <c r="F246" s="208" t="s">
        <v>1030</v>
      </c>
      <c r="G246" s="209" t="s">
        <v>547</v>
      </c>
      <c r="H246" s="210">
        <v>3</v>
      </c>
      <c r="I246" s="211"/>
      <c r="J246" s="212">
        <f>ROUND(I246*H246,2)</f>
        <v>0</v>
      </c>
      <c r="K246" s="208" t="s">
        <v>19</v>
      </c>
      <c r="L246" s="45"/>
      <c r="M246" s="213" t="s">
        <v>19</v>
      </c>
      <c r="N246" s="214" t="s">
        <v>43</v>
      </c>
      <c r="O246" s="85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130</v>
      </c>
      <c r="AT246" s="217" t="s">
        <v>125</v>
      </c>
      <c r="AU246" s="217" t="s">
        <v>77</v>
      </c>
      <c r="AY246" s="18" t="s">
        <v>123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77</v>
      </c>
      <c r="BK246" s="218">
        <f>ROUND(I246*H246,2)</f>
        <v>0</v>
      </c>
      <c r="BL246" s="18" t="s">
        <v>130</v>
      </c>
      <c r="BM246" s="217" t="s">
        <v>1031</v>
      </c>
    </row>
    <row r="247" s="2" customFormat="1" ht="16.5" customHeight="1">
      <c r="A247" s="39"/>
      <c r="B247" s="40"/>
      <c r="C247" s="205" t="s">
        <v>1032</v>
      </c>
      <c r="D247" s="205" t="s">
        <v>125</v>
      </c>
      <c r="E247" s="207" t="s">
        <v>1033</v>
      </c>
      <c r="F247" s="208" t="s">
        <v>1030</v>
      </c>
      <c r="G247" s="209" t="s">
        <v>547</v>
      </c>
      <c r="H247" s="210">
        <v>3</v>
      </c>
      <c r="I247" s="211"/>
      <c r="J247" s="212">
        <f>ROUND(I247*H247,2)</f>
        <v>0</v>
      </c>
      <c r="K247" s="208" t="s">
        <v>19</v>
      </c>
      <c r="L247" s="45"/>
      <c r="M247" s="213" t="s">
        <v>19</v>
      </c>
      <c r="N247" s="214" t="s">
        <v>43</v>
      </c>
      <c r="O247" s="85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130</v>
      </c>
      <c r="AT247" s="217" t="s">
        <v>125</v>
      </c>
      <c r="AU247" s="217" t="s">
        <v>77</v>
      </c>
      <c r="AY247" s="18" t="s">
        <v>123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77</v>
      </c>
      <c r="BK247" s="218">
        <f>ROUND(I247*H247,2)</f>
        <v>0</v>
      </c>
      <c r="BL247" s="18" t="s">
        <v>130</v>
      </c>
      <c r="BM247" s="217" t="s">
        <v>1034</v>
      </c>
    </row>
    <row r="248" s="2" customFormat="1" ht="16.5" customHeight="1">
      <c r="A248" s="39"/>
      <c r="B248" s="40"/>
      <c r="C248" s="205" t="s">
        <v>1035</v>
      </c>
      <c r="D248" s="205" t="s">
        <v>125</v>
      </c>
      <c r="E248" s="207" t="s">
        <v>1036</v>
      </c>
      <c r="F248" s="208" t="s">
        <v>812</v>
      </c>
      <c r="G248" s="209" t="s">
        <v>234</v>
      </c>
      <c r="H248" s="210">
        <v>87</v>
      </c>
      <c r="I248" s="211"/>
      <c r="J248" s="212">
        <f>ROUND(I248*H248,2)</f>
        <v>0</v>
      </c>
      <c r="K248" s="208" t="s">
        <v>19</v>
      </c>
      <c r="L248" s="45"/>
      <c r="M248" s="213" t="s">
        <v>19</v>
      </c>
      <c r="N248" s="214" t="s">
        <v>43</v>
      </c>
      <c r="O248" s="85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130</v>
      </c>
      <c r="AT248" s="217" t="s">
        <v>125</v>
      </c>
      <c r="AU248" s="217" t="s">
        <v>77</v>
      </c>
      <c r="AY248" s="18" t="s">
        <v>123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77</v>
      </c>
      <c r="BK248" s="218">
        <f>ROUND(I248*H248,2)</f>
        <v>0</v>
      </c>
      <c r="BL248" s="18" t="s">
        <v>130</v>
      </c>
      <c r="BM248" s="217" t="s">
        <v>1037</v>
      </c>
    </row>
    <row r="249" s="2" customFormat="1" ht="16.5" customHeight="1">
      <c r="A249" s="39"/>
      <c r="B249" s="40"/>
      <c r="C249" s="205" t="s">
        <v>1038</v>
      </c>
      <c r="D249" s="205" t="s">
        <v>125</v>
      </c>
      <c r="E249" s="207" t="s">
        <v>1039</v>
      </c>
      <c r="F249" s="208" t="s">
        <v>812</v>
      </c>
      <c r="G249" s="209" t="s">
        <v>234</v>
      </c>
      <c r="H249" s="210">
        <v>87</v>
      </c>
      <c r="I249" s="211"/>
      <c r="J249" s="212">
        <f>ROUND(I249*H249,2)</f>
        <v>0</v>
      </c>
      <c r="K249" s="208" t="s">
        <v>19</v>
      </c>
      <c r="L249" s="45"/>
      <c r="M249" s="213" t="s">
        <v>19</v>
      </c>
      <c r="N249" s="214" t="s">
        <v>43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130</v>
      </c>
      <c r="AT249" s="217" t="s">
        <v>125</v>
      </c>
      <c r="AU249" s="217" t="s">
        <v>77</v>
      </c>
      <c r="AY249" s="18" t="s">
        <v>123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77</v>
      </c>
      <c r="BK249" s="218">
        <f>ROUND(I249*H249,2)</f>
        <v>0</v>
      </c>
      <c r="BL249" s="18" t="s">
        <v>130</v>
      </c>
      <c r="BM249" s="217" t="s">
        <v>1040</v>
      </c>
    </row>
    <row r="250" s="2" customFormat="1" ht="16.5" customHeight="1">
      <c r="A250" s="39"/>
      <c r="B250" s="40"/>
      <c r="C250" s="205" t="s">
        <v>1041</v>
      </c>
      <c r="D250" s="205" t="s">
        <v>125</v>
      </c>
      <c r="E250" s="207" t="s">
        <v>1042</v>
      </c>
      <c r="F250" s="208" t="s">
        <v>819</v>
      </c>
      <c r="G250" s="209" t="s">
        <v>234</v>
      </c>
      <c r="H250" s="210">
        <v>19</v>
      </c>
      <c r="I250" s="211"/>
      <c r="J250" s="212">
        <f>ROUND(I250*H250,2)</f>
        <v>0</v>
      </c>
      <c r="K250" s="208" t="s">
        <v>19</v>
      </c>
      <c r="L250" s="45"/>
      <c r="M250" s="213" t="s">
        <v>19</v>
      </c>
      <c r="N250" s="214" t="s">
        <v>43</v>
      </c>
      <c r="O250" s="85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7" t="s">
        <v>130</v>
      </c>
      <c r="AT250" s="217" t="s">
        <v>125</v>
      </c>
      <c r="AU250" s="217" t="s">
        <v>77</v>
      </c>
      <c r="AY250" s="18" t="s">
        <v>123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77</v>
      </c>
      <c r="BK250" s="218">
        <f>ROUND(I250*H250,2)</f>
        <v>0</v>
      </c>
      <c r="BL250" s="18" t="s">
        <v>130</v>
      </c>
      <c r="BM250" s="217" t="s">
        <v>1043</v>
      </c>
    </row>
    <row r="251" s="2" customFormat="1" ht="16.5" customHeight="1">
      <c r="A251" s="39"/>
      <c r="B251" s="40"/>
      <c r="C251" s="205" t="s">
        <v>1044</v>
      </c>
      <c r="D251" s="205" t="s">
        <v>125</v>
      </c>
      <c r="E251" s="207" t="s">
        <v>1045</v>
      </c>
      <c r="F251" s="208" t="s">
        <v>819</v>
      </c>
      <c r="G251" s="209" t="s">
        <v>234</v>
      </c>
      <c r="H251" s="210">
        <v>19</v>
      </c>
      <c r="I251" s="211"/>
      <c r="J251" s="212">
        <f>ROUND(I251*H251,2)</f>
        <v>0</v>
      </c>
      <c r="K251" s="208" t="s">
        <v>19</v>
      </c>
      <c r="L251" s="45"/>
      <c r="M251" s="213" t="s">
        <v>19</v>
      </c>
      <c r="N251" s="214" t="s">
        <v>43</v>
      </c>
      <c r="O251" s="85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130</v>
      </c>
      <c r="AT251" s="217" t="s">
        <v>125</v>
      </c>
      <c r="AU251" s="217" t="s">
        <v>77</v>
      </c>
      <c r="AY251" s="18" t="s">
        <v>123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77</v>
      </c>
      <c r="BK251" s="218">
        <f>ROUND(I251*H251,2)</f>
        <v>0</v>
      </c>
      <c r="BL251" s="18" t="s">
        <v>130</v>
      </c>
      <c r="BM251" s="217" t="s">
        <v>1046</v>
      </c>
    </row>
    <row r="252" s="2" customFormat="1" ht="16.5" customHeight="1">
      <c r="A252" s="39"/>
      <c r="B252" s="40"/>
      <c r="C252" s="205" t="s">
        <v>1047</v>
      </c>
      <c r="D252" s="205" t="s">
        <v>125</v>
      </c>
      <c r="E252" s="207" t="s">
        <v>1048</v>
      </c>
      <c r="F252" s="208" t="s">
        <v>826</v>
      </c>
      <c r="G252" s="209" t="s">
        <v>234</v>
      </c>
      <c r="H252" s="210">
        <v>14</v>
      </c>
      <c r="I252" s="211"/>
      <c r="J252" s="212">
        <f>ROUND(I252*H252,2)</f>
        <v>0</v>
      </c>
      <c r="K252" s="208" t="s">
        <v>19</v>
      </c>
      <c r="L252" s="45"/>
      <c r="M252" s="213" t="s">
        <v>19</v>
      </c>
      <c r="N252" s="214" t="s">
        <v>43</v>
      </c>
      <c r="O252" s="85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130</v>
      </c>
      <c r="AT252" s="217" t="s">
        <v>125</v>
      </c>
      <c r="AU252" s="217" t="s">
        <v>77</v>
      </c>
      <c r="AY252" s="18" t="s">
        <v>123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77</v>
      </c>
      <c r="BK252" s="218">
        <f>ROUND(I252*H252,2)</f>
        <v>0</v>
      </c>
      <c r="BL252" s="18" t="s">
        <v>130</v>
      </c>
      <c r="BM252" s="217" t="s">
        <v>1049</v>
      </c>
    </row>
    <row r="253" s="2" customFormat="1" ht="16.5" customHeight="1">
      <c r="A253" s="39"/>
      <c r="B253" s="40"/>
      <c r="C253" s="205" t="s">
        <v>1050</v>
      </c>
      <c r="D253" s="205" t="s">
        <v>125</v>
      </c>
      <c r="E253" s="207" t="s">
        <v>1051</v>
      </c>
      <c r="F253" s="208" t="s">
        <v>826</v>
      </c>
      <c r="G253" s="209" t="s">
        <v>234</v>
      </c>
      <c r="H253" s="210">
        <v>14</v>
      </c>
      <c r="I253" s="211"/>
      <c r="J253" s="212">
        <f>ROUND(I253*H253,2)</f>
        <v>0</v>
      </c>
      <c r="K253" s="208" t="s">
        <v>19</v>
      </c>
      <c r="L253" s="45"/>
      <c r="M253" s="213" t="s">
        <v>19</v>
      </c>
      <c r="N253" s="214" t="s">
        <v>43</v>
      </c>
      <c r="O253" s="85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7" t="s">
        <v>130</v>
      </c>
      <c r="AT253" s="217" t="s">
        <v>125</v>
      </c>
      <c r="AU253" s="217" t="s">
        <v>77</v>
      </c>
      <c r="AY253" s="18" t="s">
        <v>123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77</v>
      </c>
      <c r="BK253" s="218">
        <f>ROUND(I253*H253,2)</f>
        <v>0</v>
      </c>
      <c r="BL253" s="18" t="s">
        <v>130</v>
      </c>
      <c r="BM253" s="217" t="s">
        <v>1052</v>
      </c>
    </row>
    <row r="254" s="2" customFormat="1" ht="16.5" customHeight="1">
      <c r="A254" s="39"/>
      <c r="B254" s="40"/>
      <c r="C254" s="205" t="s">
        <v>1053</v>
      </c>
      <c r="D254" s="205" t="s">
        <v>125</v>
      </c>
      <c r="E254" s="207" t="s">
        <v>1054</v>
      </c>
      <c r="F254" s="208" t="s">
        <v>833</v>
      </c>
      <c r="G254" s="209" t="s">
        <v>234</v>
      </c>
      <c r="H254" s="210">
        <v>22</v>
      </c>
      <c r="I254" s="211"/>
      <c r="J254" s="212">
        <f>ROUND(I254*H254,2)</f>
        <v>0</v>
      </c>
      <c r="K254" s="208" t="s">
        <v>19</v>
      </c>
      <c r="L254" s="45"/>
      <c r="M254" s="213" t="s">
        <v>19</v>
      </c>
      <c r="N254" s="214" t="s">
        <v>43</v>
      </c>
      <c r="O254" s="85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130</v>
      </c>
      <c r="AT254" s="217" t="s">
        <v>125</v>
      </c>
      <c r="AU254" s="217" t="s">
        <v>77</v>
      </c>
      <c r="AY254" s="18" t="s">
        <v>123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77</v>
      </c>
      <c r="BK254" s="218">
        <f>ROUND(I254*H254,2)</f>
        <v>0</v>
      </c>
      <c r="BL254" s="18" t="s">
        <v>130</v>
      </c>
      <c r="BM254" s="217" t="s">
        <v>1055</v>
      </c>
    </row>
    <row r="255" s="2" customFormat="1" ht="16.5" customHeight="1">
      <c r="A255" s="39"/>
      <c r="B255" s="40"/>
      <c r="C255" s="205" t="s">
        <v>1056</v>
      </c>
      <c r="D255" s="205" t="s">
        <v>125</v>
      </c>
      <c r="E255" s="207" t="s">
        <v>1057</v>
      </c>
      <c r="F255" s="208" t="s">
        <v>833</v>
      </c>
      <c r="G255" s="209" t="s">
        <v>234</v>
      </c>
      <c r="H255" s="210">
        <v>22</v>
      </c>
      <c r="I255" s="211"/>
      <c r="J255" s="212">
        <f>ROUND(I255*H255,2)</f>
        <v>0</v>
      </c>
      <c r="K255" s="208" t="s">
        <v>19</v>
      </c>
      <c r="L255" s="45"/>
      <c r="M255" s="213" t="s">
        <v>19</v>
      </c>
      <c r="N255" s="214" t="s">
        <v>43</v>
      </c>
      <c r="O255" s="85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7" t="s">
        <v>130</v>
      </c>
      <c r="AT255" s="217" t="s">
        <v>125</v>
      </c>
      <c r="AU255" s="217" t="s">
        <v>77</v>
      </c>
      <c r="AY255" s="18" t="s">
        <v>123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8" t="s">
        <v>77</v>
      </c>
      <c r="BK255" s="218">
        <f>ROUND(I255*H255,2)</f>
        <v>0</v>
      </c>
      <c r="BL255" s="18" t="s">
        <v>130</v>
      </c>
      <c r="BM255" s="217" t="s">
        <v>1058</v>
      </c>
    </row>
    <row r="256" s="2" customFormat="1" ht="16.5" customHeight="1">
      <c r="A256" s="39"/>
      <c r="B256" s="40"/>
      <c r="C256" s="205" t="s">
        <v>1059</v>
      </c>
      <c r="D256" s="205" t="s">
        <v>125</v>
      </c>
      <c r="E256" s="207" t="s">
        <v>1060</v>
      </c>
      <c r="F256" s="208" t="s">
        <v>840</v>
      </c>
      <c r="G256" s="209" t="s">
        <v>234</v>
      </c>
      <c r="H256" s="210">
        <v>38</v>
      </c>
      <c r="I256" s="211"/>
      <c r="J256" s="212">
        <f>ROUND(I256*H256,2)</f>
        <v>0</v>
      </c>
      <c r="K256" s="208" t="s">
        <v>19</v>
      </c>
      <c r="L256" s="45"/>
      <c r="M256" s="213" t="s">
        <v>19</v>
      </c>
      <c r="N256" s="214" t="s">
        <v>43</v>
      </c>
      <c r="O256" s="85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7" t="s">
        <v>130</v>
      </c>
      <c r="AT256" s="217" t="s">
        <v>125</v>
      </c>
      <c r="AU256" s="217" t="s">
        <v>77</v>
      </c>
      <c r="AY256" s="18" t="s">
        <v>123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77</v>
      </c>
      <c r="BK256" s="218">
        <f>ROUND(I256*H256,2)</f>
        <v>0</v>
      </c>
      <c r="BL256" s="18" t="s">
        <v>130</v>
      </c>
      <c r="BM256" s="217" t="s">
        <v>1061</v>
      </c>
    </row>
    <row r="257" s="2" customFormat="1" ht="16.5" customHeight="1">
      <c r="A257" s="39"/>
      <c r="B257" s="40"/>
      <c r="C257" s="205" t="s">
        <v>1062</v>
      </c>
      <c r="D257" s="205" t="s">
        <v>125</v>
      </c>
      <c r="E257" s="207" t="s">
        <v>1063</v>
      </c>
      <c r="F257" s="208" t="s">
        <v>840</v>
      </c>
      <c r="G257" s="209" t="s">
        <v>234</v>
      </c>
      <c r="H257" s="210">
        <v>38</v>
      </c>
      <c r="I257" s="211"/>
      <c r="J257" s="212">
        <f>ROUND(I257*H257,2)</f>
        <v>0</v>
      </c>
      <c r="K257" s="208" t="s">
        <v>19</v>
      </c>
      <c r="L257" s="45"/>
      <c r="M257" s="213" t="s">
        <v>19</v>
      </c>
      <c r="N257" s="214" t="s">
        <v>43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130</v>
      </c>
      <c r="AT257" s="217" t="s">
        <v>125</v>
      </c>
      <c r="AU257" s="217" t="s">
        <v>77</v>
      </c>
      <c r="AY257" s="18" t="s">
        <v>123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77</v>
      </c>
      <c r="BK257" s="218">
        <f>ROUND(I257*H257,2)</f>
        <v>0</v>
      </c>
      <c r="BL257" s="18" t="s">
        <v>130</v>
      </c>
      <c r="BM257" s="217" t="s">
        <v>1064</v>
      </c>
    </row>
    <row r="258" s="2" customFormat="1" ht="24.15" customHeight="1">
      <c r="A258" s="39"/>
      <c r="B258" s="40"/>
      <c r="C258" s="205" t="s">
        <v>1065</v>
      </c>
      <c r="D258" s="205" t="s">
        <v>125</v>
      </c>
      <c r="E258" s="207" t="s">
        <v>1066</v>
      </c>
      <c r="F258" s="208" t="s">
        <v>1067</v>
      </c>
      <c r="G258" s="209" t="s">
        <v>234</v>
      </c>
      <c r="H258" s="210">
        <v>14</v>
      </c>
      <c r="I258" s="211"/>
      <c r="J258" s="212">
        <f>ROUND(I258*H258,2)</f>
        <v>0</v>
      </c>
      <c r="K258" s="208" t="s">
        <v>19</v>
      </c>
      <c r="L258" s="45"/>
      <c r="M258" s="213" t="s">
        <v>19</v>
      </c>
      <c r="N258" s="214" t="s">
        <v>43</v>
      </c>
      <c r="O258" s="85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7" t="s">
        <v>130</v>
      </c>
      <c r="AT258" s="217" t="s">
        <v>125</v>
      </c>
      <c r="AU258" s="217" t="s">
        <v>77</v>
      </c>
      <c r="AY258" s="18" t="s">
        <v>123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77</v>
      </c>
      <c r="BK258" s="218">
        <f>ROUND(I258*H258,2)</f>
        <v>0</v>
      </c>
      <c r="BL258" s="18" t="s">
        <v>130</v>
      </c>
      <c r="BM258" s="217" t="s">
        <v>1068</v>
      </c>
    </row>
    <row r="259" s="2" customFormat="1" ht="24.15" customHeight="1">
      <c r="A259" s="39"/>
      <c r="B259" s="40"/>
      <c r="C259" s="205" t="s">
        <v>1069</v>
      </c>
      <c r="D259" s="205" t="s">
        <v>125</v>
      </c>
      <c r="E259" s="207" t="s">
        <v>1070</v>
      </c>
      <c r="F259" s="208" t="s">
        <v>1067</v>
      </c>
      <c r="G259" s="209" t="s">
        <v>234</v>
      </c>
      <c r="H259" s="210">
        <v>14</v>
      </c>
      <c r="I259" s="211"/>
      <c r="J259" s="212">
        <f>ROUND(I259*H259,2)</f>
        <v>0</v>
      </c>
      <c r="K259" s="208" t="s">
        <v>19</v>
      </c>
      <c r="L259" s="45"/>
      <c r="M259" s="213" t="s">
        <v>19</v>
      </c>
      <c r="N259" s="214" t="s">
        <v>43</v>
      </c>
      <c r="O259" s="85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7" t="s">
        <v>130</v>
      </c>
      <c r="AT259" s="217" t="s">
        <v>125</v>
      </c>
      <c r="AU259" s="217" t="s">
        <v>77</v>
      </c>
      <c r="AY259" s="18" t="s">
        <v>123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77</v>
      </c>
      <c r="BK259" s="218">
        <f>ROUND(I259*H259,2)</f>
        <v>0</v>
      </c>
      <c r="BL259" s="18" t="s">
        <v>130</v>
      </c>
      <c r="BM259" s="217" t="s">
        <v>1071</v>
      </c>
    </row>
    <row r="260" s="2" customFormat="1" ht="16.5" customHeight="1">
      <c r="A260" s="39"/>
      <c r="B260" s="40"/>
      <c r="C260" s="205" t="s">
        <v>1072</v>
      </c>
      <c r="D260" s="205" t="s">
        <v>125</v>
      </c>
      <c r="E260" s="207" t="s">
        <v>1073</v>
      </c>
      <c r="F260" s="208" t="s">
        <v>861</v>
      </c>
      <c r="G260" s="209" t="s">
        <v>234</v>
      </c>
      <c r="H260" s="210">
        <v>30</v>
      </c>
      <c r="I260" s="211"/>
      <c r="J260" s="212">
        <f>ROUND(I260*H260,2)</f>
        <v>0</v>
      </c>
      <c r="K260" s="208" t="s">
        <v>19</v>
      </c>
      <c r="L260" s="45"/>
      <c r="M260" s="213" t="s">
        <v>19</v>
      </c>
      <c r="N260" s="214" t="s">
        <v>43</v>
      </c>
      <c r="O260" s="85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7" t="s">
        <v>130</v>
      </c>
      <c r="AT260" s="217" t="s">
        <v>125</v>
      </c>
      <c r="AU260" s="217" t="s">
        <v>77</v>
      </c>
      <c r="AY260" s="18" t="s">
        <v>123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77</v>
      </c>
      <c r="BK260" s="218">
        <f>ROUND(I260*H260,2)</f>
        <v>0</v>
      </c>
      <c r="BL260" s="18" t="s">
        <v>130</v>
      </c>
      <c r="BM260" s="217" t="s">
        <v>1074</v>
      </c>
    </row>
    <row r="261" s="2" customFormat="1" ht="16.5" customHeight="1">
      <c r="A261" s="39"/>
      <c r="B261" s="40"/>
      <c r="C261" s="205" t="s">
        <v>1075</v>
      </c>
      <c r="D261" s="205" t="s">
        <v>125</v>
      </c>
      <c r="E261" s="207" t="s">
        <v>1076</v>
      </c>
      <c r="F261" s="208" t="s">
        <v>861</v>
      </c>
      <c r="G261" s="209" t="s">
        <v>234</v>
      </c>
      <c r="H261" s="210">
        <v>30</v>
      </c>
      <c r="I261" s="211"/>
      <c r="J261" s="212">
        <f>ROUND(I261*H261,2)</f>
        <v>0</v>
      </c>
      <c r="K261" s="208" t="s">
        <v>19</v>
      </c>
      <c r="L261" s="45"/>
      <c r="M261" s="213" t="s">
        <v>19</v>
      </c>
      <c r="N261" s="214" t="s">
        <v>43</v>
      </c>
      <c r="O261" s="85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7" t="s">
        <v>130</v>
      </c>
      <c r="AT261" s="217" t="s">
        <v>125</v>
      </c>
      <c r="AU261" s="217" t="s">
        <v>77</v>
      </c>
      <c r="AY261" s="18" t="s">
        <v>123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77</v>
      </c>
      <c r="BK261" s="218">
        <f>ROUND(I261*H261,2)</f>
        <v>0</v>
      </c>
      <c r="BL261" s="18" t="s">
        <v>130</v>
      </c>
      <c r="BM261" s="217" t="s">
        <v>1077</v>
      </c>
    </row>
    <row r="262" s="2" customFormat="1" ht="16.5" customHeight="1">
      <c r="A262" s="39"/>
      <c r="B262" s="40"/>
      <c r="C262" s="205" t="s">
        <v>1078</v>
      </c>
      <c r="D262" s="205" t="s">
        <v>125</v>
      </c>
      <c r="E262" s="207" t="s">
        <v>1079</v>
      </c>
      <c r="F262" s="208" t="s">
        <v>868</v>
      </c>
      <c r="G262" s="209" t="s">
        <v>234</v>
      </c>
      <c r="H262" s="210">
        <v>6</v>
      </c>
      <c r="I262" s="211"/>
      <c r="J262" s="212">
        <f>ROUND(I262*H262,2)</f>
        <v>0</v>
      </c>
      <c r="K262" s="208" t="s">
        <v>19</v>
      </c>
      <c r="L262" s="45"/>
      <c r="M262" s="213" t="s">
        <v>19</v>
      </c>
      <c r="N262" s="214" t="s">
        <v>43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130</v>
      </c>
      <c r="AT262" s="217" t="s">
        <v>125</v>
      </c>
      <c r="AU262" s="217" t="s">
        <v>77</v>
      </c>
      <c r="AY262" s="18" t="s">
        <v>123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77</v>
      </c>
      <c r="BK262" s="218">
        <f>ROUND(I262*H262,2)</f>
        <v>0</v>
      </c>
      <c r="BL262" s="18" t="s">
        <v>130</v>
      </c>
      <c r="BM262" s="217" t="s">
        <v>1080</v>
      </c>
    </row>
    <row r="263" s="2" customFormat="1" ht="16.5" customHeight="1">
      <c r="A263" s="39"/>
      <c r="B263" s="40"/>
      <c r="C263" s="205" t="s">
        <v>1081</v>
      </c>
      <c r="D263" s="205" t="s">
        <v>125</v>
      </c>
      <c r="E263" s="207" t="s">
        <v>1082</v>
      </c>
      <c r="F263" s="208" t="s">
        <v>868</v>
      </c>
      <c r="G263" s="209" t="s">
        <v>234</v>
      </c>
      <c r="H263" s="210">
        <v>6</v>
      </c>
      <c r="I263" s="211"/>
      <c r="J263" s="212">
        <f>ROUND(I263*H263,2)</f>
        <v>0</v>
      </c>
      <c r="K263" s="208" t="s">
        <v>19</v>
      </c>
      <c r="L263" s="45"/>
      <c r="M263" s="213" t="s">
        <v>19</v>
      </c>
      <c r="N263" s="214" t="s">
        <v>43</v>
      </c>
      <c r="O263" s="85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7" t="s">
        <v>130</v>
      </c>
      <c r="AT263" s="217" t="s">
        <v>125</v>
      </c>
      <c r="AU263" s="217" t="s">
        <v>77</v>
      </c>
      <c r="AY263" s="18" t="s">
        <v>123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77</v>
      </c>
      <c r="BK263" s="218">
        <f>ROUND(I263*H263,2)</f>
        <v>0</v>
      </c>
      <c r="BL263" s="18" t="s">
        <v>130</v>
      </c>
      <c r="BM263" s="217" t="s">
        <v>1083</v>
      </c>
    </row>
    <row r="264" s="2" customFormat="1" ht="55.5" customHeight="1">
      <c r="A264" s="39"/>
      <c r="B264" s="40"/>
      <c r="C264" s="205" t="s">
        <v>1084</v>
      </c>
      <c r="D264" s="205" t="s">
        <v>125</v>
      </c>
      <c r="E264" s="207" t="s">
        <v>1085</v>
      </c>
      <c r="F264" s="208" t="s">
        <v>1086</v>
      </c>
      <c r="G264" s="209" t="s">
        <v>234</v>
      </c>
      <c r="H264" s="210">
        <v>983</v>
      </c>
      <c r="I264" s="211"/>
      <c r="J264" s="212">
        <f>ROUND(I264*H264,2)</f>
        <v>0</v>
      </c>
      <c r="K264" s="208" t="s">
        <v>19</v>
      </c>
      <c r="L264" s="45"/>
      <c r="M264" s="213" t="s">
        <v>19</v>
      </c>
      <c r="N264" s="214" t="s">
        <v>43</v>
      </c>
      <c r="O264" s="85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7" t="s">
        <v>130</v>
      </c>
      <c r="AT264" s="217" t="s">
        <v>125</v>
      </c>
      <c r="AU264" s="217" t="s">
        <v>77</v>
      </c>
      <c r="AY264" s="18" t="s">
        <v>123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77</v>
      </c>
      <c r="BK264" s="218">
        <f>ROUND(I264*H264,2)</f>
        <v>0</v>
      </c>
      <c r="BL264" s="18" t="s">
        <v>130</v>
      </c>
      <c r="BM264" s="217" t="s">
        <v>1087</v>
      </c>
    </row>
    <row r="265" s="2" customFormat="1" ht="55.5" customHeight="1">
      <c r="A265" s="39"/>
      <c r="B265" s="40"/>
      <c r="C265" s="205" t="s">
        <v>1088</v>
      </c>
      <c r="D265" s="205" t="s">
        <v>125</v>
      </c>
      <c r="E265" s="207" t="s">
        <v>1089</v>
      </c>
      <c r="F265" s="208" t="s">
        <v>1086</v>
      </c>
      <c r="G265" s="209" t="s">
        <v>234</v>
      </c>
      <c r="H265" s="210">
        <v>983</v>
      </c>
      <c r="I265" s="211"/>
      <c r="J265" s="212">
        <f>ROUND(I265*H265,2)</f>
        <v>0</v>
      </c>
      <c r="K265" s="208" t="s">
        <v>19</v>
      </c>
      <c r="L265" s="45"/>
      <c r="M265" s="213" t="s">
        <v>19</v>
      </c>
      <c r="N265" s="214" t="s">
        <v>43</v>
      </c>
      <c r="O265" s="85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130</v>
      </c>
      <c r="AT265" s="217" t="s">
        <v>125</v>
      </c>
      <c r="AU265" s="217" t="s">
        <v>77</v>
      </c>
      <c r="AY265" s="18" t="s">
        <v>123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77</v>
      </c>
      <c r="BK265" s="218">
        <f>ROUND(I265*H265,2)</f>
        <v>0</v>
      </c>
      <c r="BL265" s="18" t="s">
        <v>130</v>
      </c>
      <c r="BM265" s="217" t="s">
        <v>1090</v>
      </c>
    </row>
    <row r="266" s="2" customFormat="1" ht="24.15" customHeight="1">
      <c r="A266" s="39"/>
      <c r="B266" s="40"/>
      <c r="C266" s="205" t="s">
        <v>1091</v>
      </c>
      <c r="D266" s="205" t="s">
        <v>125</v>
      </c>
      <c r="E266" s="207" t="s">
        <v>1092</v>
      </c>
      <c r="F266" s="208" t="s">
        <v>1093</v>
      </c>
      <c r="G266" s="209" t="s">
        <v>234</v>
      </c>
      <c r="H266" s="210">
        <v>14</v>
      </c>
      <c r="I266" s="211"/>
      <c r="J266" s="212">
        <f>ROUND(I266*H266,2)</f>
        <v>0</v>
      </c>
      <c r="K266" s="208" t="s">
        <v>19</v>
      </c>
      <c r="L266" s="45"/>
      <c r="M266" s="213" t="s">
        <v>19</v>
      </c>
      <c r="N266" s="214" t="s">
        <v>43</v>
      </c>
      <c r="O266" s="85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130</v>
      </c>
      <c r="AT266" s="217" t="s">
        <v>125</v>
      </c>
      <c r="AU266" s="217" t="s">
        <v>77</v>
      </c>
      <c r="AY266" s="18" t="s">
        <v>123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77</v>
      </c>
      <c r="BK266" s="218">
        <f>ROUND(I266*H266,2)</f>
        <v>0</v>
      </c>
      <c r="BL266" s="18" t="s">
        <v>130</v>
      </c>
      <c r="BM266" s="217" t="s">
        <v>1094</v>
      </c>
    </row>
    <row r="267" s="2" customFormat="1" ht="145.5" customHeight="1">
      <c r="A267" s="39"/>
      <c r="B267" s="40"/>
      <c r="C267" s="205" t="s">
        <v>1095</v>
      </c>
      <c r="D267" s="206" t="s">
        <v>125</v>
      </c>
      <c r="E267" s="207" t="s">
        <v>1096</v>
      </c>
      <c r="F267" s="208" t="s">
        <v>1097</v>
      </c>
      <c r="G267" s="209" t="s">
        <v>547</v>
      </c>
      <c r="H267" s="210">
        <v>1</v>
      </c>
      <c r="I267" s="211"/>
      <c r="J267" s="212">
        <f>ROUND(I267*H267,2)</f>
        <v>0</v>
      </c>
      <c r="K267" s="208" t="s">
        <v>19</v>
      </c>
      <c r="L267" s="45"/>
      <c r="M267" s="213" t="s">
        <v>19</v>
      </c>
      <c r="N267" s="214" t="s">
        <v>43</v>
      </c>
      <c r="O267" s="85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7" t="s">
        <v>130</v>
      </c>
      <c r="AT267" s="217" t="s">
        <v>125</v>
      </c>
      <c r="AU267" s="217" t="s">
        <v>77</v>
      </c>
      <c r="AY267" s="18" t="s">
        <v>123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77</v>
      </c>
      <c r="BK267" s="218">
        <f>ROUND(I267*H267,2)</f>
        <v>0</v>
      </c>
      <c r="BL267" s="18" t="s">
        <v>130</v>
      </c>
      <c r="BM267" s="217" t="s">
        <v>1098</v>
      </c>
    </row>
    <row r="268" s="2" customFormat="1" ht="145.5" customHeight="1">
      <c r="A268" s="39"/>
      <c r="B268" s="40"/>
      <c r="C268" s="205" t="s">
        <v>1099</v>
      </c>
      <c r="D268" s="206" t="s">
        <v>125</v>
      </c>
      <c r="E268" s="207" t="s">
        <v>1100</v>
      </c>
      <c r="F268" s="208" t="s">
        <v>1097</v>
      </c>
      <c r="G268" s="209" t="s">
        <v>547</v>
      </c>
      <c r="H268" s="210">
        <v>1</v>
      </c>
      <c r="I268" s="211"/>
      <c r="J268" s="212">
        <f>ROUND(I268*H268,2)</f>
        <v>0</v>
      </c>
      <c r="K268" s="208" t="s">
        <v>19</v>
      </c>
      <c r="L268" s="45"/>
      <c r="M268" s="213" t="s">
        <v>19</v>
      </c>
      <c r="N268" s="214" t="s">
        <v>43</v>
      </c>
      <c r="O268" s="85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130</v>
      </c>
      <c r="AT268" s="217" t="s">
        <v>125</v>
      </c>
      <c r="AU268" s="217" t="s">
        <v>77</v>
      </c>
      <c r="AY268" s="18" t="s">
        <v>123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77</v>
      </c>
      <c r="BK268" s="218">
        <f>ROUND(I268*H268,2)</f>
        <v>0</v>
      </c>
      <c r="BL268" s="18" t="s">
        <v>130</v>
      </c>
      <c r="BM268" s="217" t="s">
        <v>1101</v>
      </c>
    </row>
    <row r="269" s="2" customFormat="1" ht="24.15" customHeight="1">
      <c r="A269" s="39"/>
      <c r="B269" s="40"/>
      <c r="C269" s="205" t="s">
        <v>1102</v>
      </c>
      <c r="D269" s="205" t="s">
        <v>125</v>
      </c>
      <c r="E269" s="207" t="s">
        <v>1103</v>
      </c>
      <c r="F269" s="208" t="s">
        <v>1104</v>
      </c>
      <c r="G269" s="209" t="s">
        <v>547</v>
      </c>
      <c r="H269" s="210">
        <v>2</v>
      </c>
      <c r="I269" s="211"/>
      <c r="J269" s="212">
        <f>ROUND(I269*H269,2)</f>
        <v>0</v>
      </c>
      <c r="K269" s="208" t="s">
        <v>19</v>
      </c>
      <c r="L269" s="45"/>
      <c r="M269" s="213" t="s">
        <v>19</v>
      </c>
      <c r="N269" s="214" t="s">
        <v>43</v>
      </c>
      <c r="O269" s="85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130</v>
      </c>
      <c r="AT269" s="217" t="s">
        <v>125</v>
      </c>
      <c r="AU269" s="217" t="s">
        <v>77</v>
      </c>
      <c r="AY269" s="18" t="s">
        <v>123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77</v>
      </c>
      <c r="BK269" s="218">
        <f>ROUND(I269*H269,2)</f>
        <v>0</v>
      </c>
      <c r="BL269" s="18" t="s">
        <v>130</v>
      </c>
      <c r="BM269" s="217" t="s">
        <v>1105</v>
      </c>
    </row>
    <row r="270" s="12" customFormat="1" ht="25.92" customHeight="1">
      <c r="A270" s="12"/>
      <c r="B270" s="189"/>
      <c r="C270" s="190"/>
      <c r="D270" s="191" t="s">
        <v>71</v>
      </c>
      <c r="E270" s="192" t="s">
        <v>151</v>
      </c>
      <c r="F270" s="192" t="s">
        <v>1106</v>
      </c>
      <c r="G270" s="190"/>
      <c r="H270" s="190"/>
      <c r="I270" s="193"/>
      <c r="J270" s="194">
        <f>BK270</f>
        <v>0</v>
      </c>
      <c r="K270" s="190"/>
      <c r="L270" s="195"/>
      <c r="M270" s="196"/>
      <c r="N270" s="197"/>
      <c r="O270" s="197"/>
      <c r="P270" s="198">
        <f>SUM(P271:P320)</f>
        <v>0</v>
      </c>
      <c r="Q270" s="197"/>
      <c r="R270" s="198">
        <f>SUM(R271:R320)</f>
        <v>0</v>
      </c>
      <c r="S270" s="197"/>
      <c r="T270" s="199">
        <f>SUM(T271:T320)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77</v>
      </c>
      <c r="AT270" s="201" t="s">
        <v>71</v>
      </c>
      <c r="AU270" s="201" t="s">
        <v>72</v>
      </c>
      <c r="AY270" s="200" t="s">
        <v>123</v>
      </c>
      <c r="BK270" s="202">
        <f>SUM(BK271:BK320)</f>
        <v>0</v>
      </c>
    </row>
    <row r="271" s="2" customFormat="1" ht="16.5" customHeight="1">
      <c r="A271" s="39"/>
      <c r="B271" s="40"/>
      <c r="C271" s="205" t="s">
        <v>1107</v>
      </c>
      <c r="D271" s="205" t="s">
        <v>125</v>
      </c>
      <c r="E271" s="207" t="s">
        <v>1108</v>
      </c>
      <c r="F271" s="208" t="s">
        <v>1109</v>
      </c>
      <c r="G271" s="209" t="s">
        <v>547</v>
      </c>
      <c r="H271" s="210">
        <v>1</v>
      </c>
      <c r="I271" s="211"/>
      <c r="J271" s="212">
        <f>ROUND(I271*H271,2)</f>
        <v>0</v>
      </c>
      <c r="K271" s="208" t="s">
        <v>19</v>
      </c>
      <c r="L271" s="45"/>
      <c r="M271" s="213" t="s">
        <v>19</v>
      </c>
      <c r="N271" s="214" t="s">
        <v>43</v>
      </c>
      <c r="O271" s="85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130</v>
      </c>
      <c r="AT271" s="217" t="s">
        <v>125</v>
      </c>
      <c r="AU271" s="217" t="s">
        <v>77</v>
      </c>
      <c r="AY271" s="18" t="s">
        <v>123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77</v>
      </c>
      <c r="BK271" s="218">
        <f>ROUND(I271*H271,2)</f>
        <v>0</v>
      </c>
      <c r="BL271" s="18" t="s">
        <v>130</v>
      </c>
      <c r="BM271" s="217" t="s">
        <v>1110</v>
      </c>
    </row>
    <row r="272" s="2" customFormat="1" ht="16.5" customHeight="1">
      <c r="A272" s="39"/>
      <c r="B272" s="40"/>
      <c r="C272" s="205" t="s">
        <v>1111</v>
      </c>
      <c r="D272" s="205" t="s">
        <v>125</v>
      </c>
      <c r="E272" s="207" t="s">
        <v>1112</v>
      </c>
      <c r="F272" s="208" t="s">
        <v>1109</v>
      </c>
      <c r="G272" s="209" t="s">
        <v>547</v>
      </c>
      <c r="H272" s="210">
        <v>1</v>
      </c>
      <c r="I272" s="211"/>
      <c r="J272" s="212">
        <f>ROUND(I272*H272,2)</f>
        <v>0</v>
      </c>
      <c r="K272" s="208" t="s">
        <v>19</v>
      </c>
      <c r="L272" s="45"/>
      <c r="M272" s="213" t="s">
        <v>19</v>
      </c>
      <c r="N272" s="214" t="s">
        <v>43</v>
      </c>
      <c r="O272" s="85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130</v>
      </c>
      <c r="AT272" s="217" t="s">
        <v>125</v>
      </c>
      <c r="AU272" s="217" t="s">
        <v>77</v>
      </c>
      <c r="AY272" s="18" t="s">
        <v>123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77</v>
      </c>
      <c r="BK272" s="218">
        <f>ROUND(I272*H272,2)</f>
        <v>0</v>
      </c>
      <c r="BL272" s="18" t="s">
        <v>130</v>
      </c>
      <c r="BM272" s="217" t="s">
        <v>1113</v>
      </c>
    </row>
    <row r="273" s="2" customFormat="1" ht="16.5" customHeight="1">
      <c r="A273" s="39"/>
      <c r="B273" s="40"/>
      <c r="C273" s="205" t="s">
        <v>1114</v>
      </c>
      <c r="D273" s="205" t="s">
        <v>125</v>
      </c>
      <c r="E273" s="207" t="s">
        <v>1115</v>
      </c>
      <c r="F273" s="208" t="s">
        <v>1116</v>
      </c>
      <c r="G273" s="209" t="s">
        <v>246</v>
      </c>
      <c r="H273" s="210">
        <v>1</v>
      </c>
      <c r="I273" s="211"/>
      <c r="J273" s="212">
        <f>ROUND(I273*H273,2)</f>
        <v>0</v>
      </c>
      <c r="K273" s="208" t="s">
        <v>19</v>
      </c>
      <c r="L273" s="45"/>
      <c r="M273" s="213" t="s">
        <v>19</v>
      </c>
      <c r="N273" s="214" t="s">
        <v>43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130</v>
      </c>
      <c r="AT273" s="217" t="s">
        <v>125</v>
      </c>
      <c r="AU273" s="217" t="s">
        <v>77</v>
      </c>
      <c r="AY273" s="18" t="s">
        <v>123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77</v>
      </c>
      <c r="BK273" s="218">
        <f>ROUND(I273*H273,2)</f>
        <v>0</v>
      </c>
      <c r="BL273" s="18" t="s">
        <v>130</v>
      </c>
      <c r="BM273" s="217" t="s">
        <v>1117</v>
      </c>
    </row>
    <row r="274" s="2" customFormat="1" ht="16.5" customHeight="1">
      <c r="A274" s="39"/>
      <c r="B274" s="40"/>
      <c r="C274" s="205" t="s">
        <v>1118</v>
      </c>
      <c r="D274" s="205" t="s">
        <v>125</v>
      </c>
      <c r="E274" s="207" t="s">
        <v>1119</v>
      </c>
      <c r="F274" s="208" t="s">
        <v>1120</v>
      </c>
      <c r="G274" s="209" t="s">
        <v>246</v>
      </c>
      <c r="H274" s="210">
        <v>1</v>
      </c>
      <c r="I274" s="211"/>
      <c r="J274" s="212">
        <f>ROUND(I274*H274,2)</f>
        <v>0</v>
      </c>
      <c r="K274" s="208" t="s">
        <v>19</v>
      </c>
      <c r="L274" s="45"/>
      <c r="M274" s="213" t="s">
        <v>19</v>
      </c>
      <c r="N274" s="214" t="s">
        <v>43</v>
      </c>
      <c r="O274" s="85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130</v>
      </c>
      <c r="AT274" s="217" t="s">
        <v>125</v>
      </c>
      <c r="AU274" s="217" t="s">
        <v>77</v>
      </c>
      <c r="AY274" s="18" t="s">
        <v>123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77</v>
      </c>
      <c r="BK274" s="218">
        <f>ROUND(I274*H274,2)</f>
        <v>0</v>
      </c>
      <c r="BL274" s="18" t="s">
        <v>130</v>
      </c>
      <c r="BM274" s="217" t="s">
        <v>1121</v>
      </c>
    </row>
    <row r="275" s="2" customFormat="1" ht="24.15" customHeight="1">
      <c r="A275" s="39"/>
      <c r="B275" s="40"/>
      <c r="C275" s="205" t="s">
        <v>1122</v>
      </c>
      <c r="D275" s="205" t="s">
        <v>125</v>
      </c>
      <c r="E275" s="207" t="s">
        <v>1123</v>
      </c>
      <c r="F275" s="208" t="s">
        <v>1124</v>
      </c>
      <c r="G275" s="209" t="s">
        <v>547</v>
      </c>
      <c r="H275" s="210">
        <v>1</v>
      </c>
      <c r="I275" s="211"/>
      <c r="J275" s="212">
        <f>ROUND(I275*H275,2)</f>
        <v>0</v>
      </c>
      <c r="K275" s="208" t="s">
        <v>19</v>
      </c>
      <c r="L275" s="45"/>
      <c r="M275" s="213" t="s">
        <v>19</v>
      </c>
      <c r="N275" s="214" t="s">
        <v>43</v>
      </c>
      <c r="O275" s="85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130</v>
      </c>
      <c r="AT275" s="217" t="s">
        <v>125</v>
      </c>
      <c r="AU275" s="217" t="s">
        <v>77</v>
      </c>
      <c r="AY275" s="18" t="s">
        <v>123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77</v>
      </c>
      <c r="BK275" s="218">
        <f>ROUND(I275*H275,2)</f>
        <v>0</v>
      </c>
      <c r="BL275" s="18" t="s">
        <v>130</v>
      </c>
      <c r="BM275" s="217" t="s">
        <v>1125</v>
      </c>
    </row>
    <row r="276" s="2" customFormat="1" ht="24.15" customHeight="1">
      <c r="A276" s="39"/>
      <c r="B276" s="40"/>
      <c r="C276" s="205" t="s">
        <v>1126</v>
      </c>
      <c r="D276" s="205" t="s">
        <v>125</v>
      </c>
      <c r="E276" s="207" t="s">
        <v>1127</v>
      </c>
      <c r="F276" s="208" t="s">
        <v>1124</v>
      </c>
      <c r="G276" s="209" t="s">
        <v>547</v>
      </c>
      <c r="H276" s="210">
        <v>1</v>
      </c>
      <c r="I276" s="211"/>
      <c r="J276" s="212">
        <f>ROUND(I276*H276,2)</f>
        <v>0</v>
      </c>
      <c r="K276" s="208" t="s">
        <v>19</v>
      </c>
      <c r="L276" s="45"/>
      <c r="M276" s="213" t="s">
        <v>19</v>
      </c>
      <c r="N276" s="214" t="s">
        <v>43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130</v>
      </c>
      <c r="AT276" s="217" t="s">
        <v>125</v>
      </c>
      <c r="AU276" s="217" t="s">
        <v>77</v>
      </c>
      <c r="AY276" s="18" t="s">
        <v>123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77</v>
      </c>
      <c r="BK276" s="218">
        <f>ROUND(I276*H276,2)</f>
        <v>0</v>
      </c>
      <c r="BL276" s="18" t="s">
        <v>130</v>
      </c>
      <c r="BM276" s="217" t="s">
        <v>1128</v>
      </c>
    </row>
    <row r="277" s="2" customFormat="1" ht="16.5" customHeight="1">
      <c r="A277" s="39"/>
      <c r="B277" s="40"/>
      <c r="C277" s="205" t="s">
        <v>1129</v>
      </c>
      <c r="D277" s="205" t="s">
        <v>125</v>
      </c>
      <c r="E277" s="207" t="s">
        <v>1130</v>
      </c>
      <c r="F277" s="208" t="s">
        <v>1131</v>
      </c>
      <c r="G277" s="209" t="s">
        <v>547</v>
      </c>
      <c r="H277" s="210">
        <v>1</v>
      </c>
      <c r="I277" s="211"/>
      <c r="J277" s="212">
        <f>ROUND(I277*H277,2)</f>
        <v>0</v>
      </c>
      <c r="K277" s="208" t="s">
        <v>19</v>
      </c>
      <c r="L277" s="45"/>
      <c r="M277" s="213" t="s">
        <v>19</v>
      </c>
      <c r="N277" s="214" t="s">
        <v>43</v>
      </c>
      <c r="O277" s="85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130</v>
      </c>
      <c r="AT277" s="217" t="s">
        <v>125</v>
      </c>
      <c r="AU277" s="217" t="s">
        <v>77</v>
      </c>
      <c r="AY277" s="18" t="s">
        <v>123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77</v>
      </c>
      <c r="BK277" s="218">
        <f>ROUND(I277*H277,2)</f>
        <v>0</v>
      </c>
      <c r="BL277" s="18" t="s">
        <v>130</v>
      </c>
      <c r="BM277" s="217" t="s">
        <v>1132</v>
      </c>
    </row>
    <row r="278" s="2" customFormat="1" ht="16.5" customHeight="1">
      <c r="A278" s="39"/>
      <c r="B278" s="40"/>
      <c r="C278" s="205" t="s">
        <v>1133</v>
      </c>
      <c r="D278" s="205" t="s">
        <v>125</v>
      </c>
      <c r="E278" s="207" t="s">
        <v>1134</v>
      </c>
      <c r="F278" s="208" t="s">
        <v>1131</v>
      </c>
      <c r="G278" s="209" t="s">
        <v>547</v>
      </c>
      <c r="H278" s="210">
        <v>1</v>
      </c>
      <c r="I278" s="211"/>
      <c r="J278" s="212">
        <f>ROUND(I278*H278,2)</f>
        <v>0</v>
      </c>
      <c r="K278" s="208" t="s">
        <v>19</v>
      </c>
      <c r="L278" s="45"/>
      <c r="M278" s="213" t="s">
        <v>19</v>
      </c>
      <c r="N278" s="214" t="s">
        <v>43</v>
      </c>
      <c r="O278" s="85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130</v>
      </c>
      <c r="AT278" s="217" t="s">
        <v>125</v>
      </c>
      <c r="AU278" s="217" t="s">
        <v>77</v>
      </c>
      <c r="AY278" s="18" t="s">
        <v>123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77</v>
      </c>
      <c r="BK278" s="218">
        <f>ROUND(I278*H278,2)</f>
        <v>0</v>
      </c>
      <c r="BL278" s="18" t="s">
        <v>130</v>
      </c>
      <c r="BM278" s="217" t="s">
        <v>1135</v>
      </c>
    </row>
    <row r="279" s="2" customFormat="1" ht="24.15" customHeight="1">
      <c r="A279" s="39"/>
      <c r="B279" s="40"/>
      <c r="C279" s="205" t="s">
        <v>1136</v>
      </c>
      <c r="D279" s="205" t="s">
        <v>125</v>
      </c>
      <c r="E279" s="207" t="s">
        <v>1137</v>
      </c>
      <c r="F279" s="208" t="s">
        <v>1138</v>
      </c>
      <c r="G279" s="209" t="s">
        <v>547</v>
      </c>
      <c r="H279" s="210">
        <v>1</v>
      </c>
      <c r="I279" s="211"/>
      <c r="J279" s="212">
        <f>ROUND(I279*H279,2)</f>
        <v>0</v>
      </c>
      <c r="K279" s="208" t="s">
        <v>19</v>
      </c>
      <c r="L279" s="45"/>
      <c r="M279" s="213" t="s">
        <v>19</v>
      </c>
      <c r="N279" s="214" t="s">
        <v>43</v>
      </c>
      <c r="O279" s="85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130</v>
      </c>
      <c r="AT279" s="217" t="s">
        <v>125</v>
      </c>
      <c r="AU279" s="217" t="s">
        <v>77</v>
      </c>
      <c r="AY279" s="18" t="s">
        <v>123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77</v>
      </c>
      <c r="BK279" s="218">
        <f>ROUND(I279*H279,2)</f>
        <v>0</v>
      </c>
      <c r="BL279" s="18" t="s">
        <v>130</v>
      </c>
      <c r="BM279" s="217" t="s">
        <v>1139</v>
      </c>
    </row>
    <row r="280" s="2" customFormat="1" ht="24.15" customHeight="1">
      <c r="A280" s="39"/>
      <c r="B280" s="40"/>
      <c r="C280" s="205" t="s">
        <v>1140</v>
      </c>
      <c r="D280" s="205" t="s">
        <v>125</v>
      </c>
      <c r="E280" s="207" t="s">
        <v>1141</v>
      </c>
      <c r="F280" s="208" t="s">
        <v>1138</v>
      </c>
      <c r="G280" s="209" t="s">
        <v>547</v>
      </c>
      <c r="H280" s="210">
        <v>1</v>
      </c>
      <c r="I280" s="211"/>
      <c r="J280" s="212">
        <f>ROUND(I280*H280,2)</f>
        <v>0</v>
      </c>
      <c r="K280" s="208" t="s">
        <v>19</v>
      </c>
      <c r="L280" s="45"/>
      <c r="M280" s="213" t="s">
        <v>19</v>
      </c>
      <c r="N280" s="214" t="s">
        <v>43</v>
      </c>
      <c r="O280" s="85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130</v>
      </c>
      <c r="AT280" s="217" t="s">
        <v>125</v>
      </c>
      <c r="AU280" s="217" t="s">
        <v>77</v>
      </c>
      <c r="AY280" s="18" t="s">
        <v>123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77</v>
      </c>
      <c r="BK280" s="218">
        <f>ROUND(I280*H280,2)</f>
        <v>0</v>
      </c>
      <c r="BL280" s="18" t="s">
        <v>130</v>
      </c>
      <c r="BM280" s="217" t="s">
        <v>1142</v>
      </c>
    </row>
    <row r="281" s="2" customFormat="1" ht="24.15" customHeight="1">
      <c r="A281" s="39"/>
      <c r="B281" s="40"/>
      <c r="C281" s="205" t="s">
        <v>1143</v>
      </c>
      <c r="D281" s="205" t="s">
        <v>125</v>
      </c>
      <c r="E281" s="207" t="s">
        <v>1144</v>
      </c>
      <c r="F281" s="208" t="s">
        <v>1145</v>
      </c>
      <c r="G281" s="209" t="s">
        <v>547</v>
      </c>
      <c r="H281" s="210">
        <v>2</v>
      </c>
      <c r="I281" s="211"/>
      <c r="J281" s="212">
        <f>ROUND(I281*H281,2)</f>
        <v>0</v>
      </c>
      <c r="K281" s="208" t="s">
        <v>19</v>
      </c>
      <c r="L281" s="45"/>
      <c r="M281" s="213" t="s">
        <v>19</v>
      </c>
      <c r="N281" s="214" t="s">
        <v>43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130</v>
      </c>
      <c r="AT281" s="217" t="s">
        <v>125</v>
      </c>
      <c r="AU281" s="217" t="s">
        <v>77</v>
      </c>
      <c r="AY281" s="18" t="s">
        <v>123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77</v>
      </c>
      <c r="BK281" s="218">
        <f>ROUND(I281*H281,2)</f>
        <v>0</v>
      </c>
      <c r="BL281" s="18" t="s">
        <v>130</v>
      </c>
      <c r="BM281" s="217" t="s">
        <v>1146</v>
      </c>
    </row>
    <row r="282" s="2" customFormat="1" ht="24.15" customHeight="1">
      <c r="A282" s="39"/>
      <c r="B282" s="40"/>
      <c r="C282" s="205" t="s">
        <v>1147</v>
      </c>
      <c r="D282" s="205" t="s">
        <v>125</v>
      </c>
      <c r="E282" s="207" t="s">
        <v>1148</v>
      </c>
      <c r="F282" s="208" t="s">
        <v>1145</v>
      </c>
      <c r="G282" s="209" t="s">
        <v>547</v>
      </c>
      <c r="H282" s="210">
        <v>2</v>
      </c>
      <c r="I282" s="211"/>
      <c r="J282" s="212">
        <f>ROUND(I282*H282,2)</f>
        <v>0</v>
      </c>
      <c r="K282" s="208" t="s">
        <v>19</v>
      </c>
      <c r="L282" s="45"/>
      <c r="M282" s="213" t="s">
        <v>19</v>
      </c>
      <c r="N282" s="214" t="s">
        <v>43</v>
      </c>
      <c r="O282" s="85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130</v>
      </c>
      <c r="AT282" s="217" t="s">
        <v>125</v>
      </c>
      <c r="AU282" s="217" t="s">
        <v>77</v>
      </c>
      <c r="AY282" s="18" t="s">
        <v>123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77</v>
      </c>
      <c r="BK282" s="218">
        <f>ROUND(I282*H282,2)</f>
        <v>0</v>
      </c>
      <c r="BL282" s="18" t="s">
        <v>130</v>
      </c>
      <c r="BM282" s="217" t="s">
        <v>1149</v>
      </c>
    </row>
    <row r="283" s="2" customFormat="1" ht="16.5" customHeight="1">
      <c r="A283" s="39"/>
      <c r="B283" s="40"/>
      <c r="C283" s="205" t="s">
        <v>1150</v>
      </c>
      <c r="D283" s="205" t="s">
        <v>125</v>
      </c>
      <c r="E283" s="207" t="s">
        <v>1151</v>
      </c>
      <c r="F283" s="208" t="s">
        <v>1152</v>
      </c>
      <c r="G283" s="209" t="s">
        <v>547</v>
      </c>
      <c r="H283" s="210">
        <v>1</v>
      </c>
      <c r="I283" s="211"/>
      <c r="J283" s="212">
        <f>ROUND(I283*H283,2)</f>
        <v>0</v>
      </c>
      <c r="K283" s="208" t="s">
        <v>19</v>
      </c>
      <c r="L283" s="45"/>
      <c r="M283" s="213" t="s">
        <v>19</v>
      </c>
      <c r="N283" s="214" t="s">
        <v>43</v>
      </c>
      <c r="O283" s="85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130</v>
      </c>
      <c r="AT283" s="217" t="s">
        <v>125</v>
      </c>
      <c r="AU283" s="217" t="s">
        <v>77</v>
      </c>
      <c r="AY283" s="18" t="s">
        <v>123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77</v>
      </c>
      <c r="BK283" s="218">
        <f>ROUND(I283*H283,2)</f>
        <v>0</v>
      </c>
      <c r="BL283" s="18" t="s">
        <v>130</v>
      </c>
      <c r="BM283" s="217" t="s">
        <v>1153</v>
      </c>
    </row>
    <row r="284" s="2" customFormat="1" ht="16.5" customHeight="1">
      <c r="A284" s="39"/>
      <c r="B284" s="40"/>
      <c r="C284" s="205" t="s">
        <v>1154</v>
      </c>
      <c r="D284" s="205" t="s">
        <v>125</v>
      </c>
      <c r="E284" s="207" t="s">
        <v>1155</v>
      </c>
      <c r="F284" s="208" t="s">
        <v>1152</v>
      </c>
      <c r="G284" s="209" t="s">
        <v>547</v>
      </c>
      <c r="H284" s="210">
        <v>1</v>
      </c>
      <c r="I284" s="211"/>
      <c r="J284" s="212">
        <f>ROUND(I284*H284,2)</f>
        <v>0</v>
      </c>
      <c r="K284" s="208" t="s">
        <v>19</v>
      </c>
      <c r="L284" s="45"/>
      <c r="M284" s="213" t="s">
        <v>19</v>
      </c>
      <c r="N284" s="214" t="s">
        <v>43</v>
      </c>
      <c r="O284" s="85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130</v>
      </c>
      <c r="AT284" s="217" t="s">
        <v>125</v>
      </c>
      <c r="AU284" s="217" t="s">
        <v>77</v>
      </c>
      <c r="AY284" s="18" t="s">
        <v>123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77</v>
      </c>
      <c r="BK284" s="218">
        <f>ROUND(I284*H284,2)</f>
        <v>0</v>
      </c>
      <c r="BL284" s="18" t="s">
        <v>130</v>
      </c>
      <c r="BM284" s="217" t="s">
        <v>1156</v>
      </c>
    </row>
    <row r="285" s="2" customFormat="1" ht="16.5" customHeight="1">
      <c r="A285" s="39"/>
      <c r="B285" s="40"/>
      <c r="C285" s="205" t="s">
        <v>1157</v>
      </c>
      <c r="D285" s="205" t="s">
        <v>125</v>
      </c>
      <c r="E285" s="207" t="s">
        <v>1158</v>
      </c>
      <c r="F285" s="208" t="s">
        <v>1159</v>
      </c>
      <c r="G285" s="209" t="s">
        <v>547</v>
      </c>
      <c r="H285" s="210">
        <v>1</v>
      </c>
      <c r="I285" s="211"/>
      <c r="J285" s="212">
        <f>ROUND(I285*H285,2)</f>
        <v>0</v>
      </c>
      <c r="K285" s="208" t="s">
        <v>19</v>
      </c>
      <c r="L285" s="45"/>
      <c r="M285" s="213" t="s">
        <v>19</v>
      </c>
      <c r="N285" s="214" t="s">
        <v>43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130</v>
      </c>
      <c r="AT285" s="217" t="s">
        <v>125</v>
      </c>
      <c r="AU285" s="217" t="s">
        <v>77</v>
      </c>
      <c r="AY285" s="18" t="s">
        <v>123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77</v>
      </c>
      <c r="BK285" s="218">
        <f>ROUND(I285*H285,2)</f>
        <v>0</v>
      </c>
      <c r="BL285" s="18" t="s">
        <v>130</v>
      </c>
      <c r="BM285" s="217" t="s">
        <v>1160</v>
      </c>
    </row>
    <row r="286" s="2" customFormat="1" ht="16.5" customHeight="1">
      <c r="A286" s="39"/>
      <c r="B286" s="40"/>
      <c r="C286" s="205" t="s">
        <v>1161</v>
      </c>
      <c r="D286" s="205" t="s">
        <v>125</v>
      </c>
      <c r="E286" s="207" t="s">
        <v>1162</v>
      </c>
      <c r="F286" s="208" t="s">
        <v>1163</v>
      </c>
      <c r="G286" s="209" t="s">
        <v>547</v>
      </c>
      <c r="H286" s="210">
        <v>1</v>
      </c>
      <c r="I286" s="211"/>
      <c r="J286" s="212">
        <f>ROUND(I286*H286,2)</f>
        <v>0</v>
      </c>
      <c r="K286" s="208" t="s">
        <v>19</v>
      </c>
      <c r="L286" s="45"/>
      <c r="M286" s="213" t="s">
        <v>19</v>
      </c>
      <c r="N286" s="214" t="s">
        <v>43</v>
      </c>
      <c r="O286" s="85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130</v>
      </c>
      <c r="AT286" s="217" t="s">
        <v>125</v>
      </c>
      <c r="AU286" s="217" t="s">
        <v>77</v>
      </c>
      <c r="AY286" s="18" t="s">
        <v>123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77</v>
      </c>
      <c r="BK286" s="218">
        <f>ROUND(I286*H286,2)</f>
        <v>0</v>
      </c>
      <c r="BL286" s="18" t="s">
        <v>130</v>
      </c>
      <c r="BM286" s="217" t="s">
        <v>1164</v>
      </c>
    </row>
    <row r="287" s="2" customFormat="1" ht="24.15" customHeight="1">
      <c r="A287" s="39"/>
      <c r="B287" s="40"/>
      <c r="C287" s="205" t="s">
        <v>1165</v>
      </c>
      <c r="D287" s="205" t="s">
        <v>125</v>
      </c>
      <c r="E287" s="207" t="s">
        <v>1166</v>
      </c>
      <c r="F287" s="208" t="s">
        <v>1167</v>
      </c>
      <c r="G287" s="209" t="s">
        <v>547</v>
      </c>
      <c r="H287" s="210">
        <v>1</v>
      </c>
      <c r="I287" s="211"/>
      <c r="J287" s="212">
        <f>ROUND(I287*H287,2)</f>
        <v>0</v>
      </c>
      <c r="K287" s="208" t="s">
        <v>19</v>
      </c>
      <c r="L287" s="45"/>
      <c r="M287" s="213" t="s">
        <v>19</v>
      </c>
      <c r="N287" s="214" t="s">
        <v>43</v>
      </c>
      <c r="O287" s="85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7" t="s">
        <v>130</v>
      </c>
      <c r="AT287" s="217" t="s">
        <v>125</v>
      </c>
      <c r="AU287" s="217" t="s">
        <v>77</v>
      </c>
      <c r="AY287" s="18" t="s">
        <v>123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77</v>
      </c>
      <c r="BK287" s="218">
        <f>ROUND(I287*H287,2)</f>
        <v>0</v>
      </c>
      <c r="BL287" s="18" t="s">
        <v>130</v>
      </c>
      <c r="BM287" s="217" t="s">
        <v>1168</v>
      </c>
    </row>
    <row r="288" s="2" customFormat="1" ht="24.15" customHeight="1">
      <c r="A288" s="39"/>
      <c r="B288" s="40"/>
      <c r="C288" s="205" t="s">
        <v>1169</v>
      </c>
      <c r="D288" s="205" t="s">
        <v>125</v>
      </c>
      <c r="E288" s="207" t="s">
        <v>1170</v>
      </c>
      <c r="F288" s="208" t="s">
        <v>1167</v>
      </c>
      <c r="G288" s="209" t="s">
        <v>547</v>
      </c>
      <c r="H288" s="210">
        <v>1</v>
      </c>
      <c r="I288" s="211"/>
      <c r="J288" s="212">
        <f>ROUND(I288*H288,2)</f>
        <v>0</v>
      </c>
      <c r="K288" s="208" t="s">
        <v>19</v>
      </c>
      <c r="L288" s="45"/>
      <c r="M288" s="213" t="s">
        <v>19</v>
      </c>
      <c r="N288" s="214" t="s">
        <v>43</v>
      </c>
      <c r="O288" s="85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130</v>
      </c>
      <c r="AT288" s="217" t="s">
        <v>125</v>
      </c>
      <c r="AU288" s="217" t="s">
        <v>77</v>
      </c>
      <c r="AY288" s="18" t="s">
        <v>123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77</v>
      </c>
      <c r="BK288" s="218">
        <f>ROUND(I288*H288,2)</f>
        <v>0</v>
      </c>
      <c r="BL288" s="18" t="s">
        <v>130</v>
      </c>
      <c r="BM288" s="217" t="s">
        <v>1171</v>
      </c>
    </row>
    <row r="289" s="2" customFormat="1" ht="24.15" customHeight="1">
      <c r="A289" s="39"/>
      <c r="B289" s="40"/>
      <c r="C289" s="205" t="s">
        <v>1172</v>
      </c>
      <c r="D289" s="205" t="s">
        <v>125</v>
      </c>
      <c r="E289" s="207" t="s">
        <v>1173</v>
      </c>
      <c r="F289" s="208" t="s">
        <v>1174</v>
      </c>
      <c r="G289" s="209" t="s">
        <v>547</v>
      </c>
      <c r="H289" s="210">
        <v>1</v>
      </c>
      <c r="I289" s="211"/>
      <c r="J289" s="212">
        <f>ROUND(I289*H289,2)</f>
        <v>0</v>
      </c>
      <c r="K289" s="208" t="s">
        <v>19</v>
      </c>
      <c r="L289" s="45"/>
      <c r="M289" s="213" t="s">
        <v>19</v>
      </c>
      <c r="N289" s="214" t="s">
        <v>43</v>
      </c>
      <c r="O289" s="85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7" t="s">
        <v>130</v>
      </c>
      <c r="AT289" s="217" t="s">
        <v>125</v>
      </c>
      <c r="AU289" s="217" t="s">
        <v>77</v>
      </c>
      <c r="AY289" s="18" t="s">
        <v>123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8" t="s">
        <v>77</v>
      </c>
      <c r="BK289" s="218">
        <f>ROUND(I289*H289,2)</f>
        <v>0</v>
      </c>
      <c r="BL289" s="18" t="s">
        <v>130</v>
      </c>
      <c r="BM289" s="217" t="s">
        <v>1175</v>
      </c>
    </row>
    <row r="290" s="2" customFormat="1" ht="24.15" customHeight="1">
      <c r="A290" s="39"/>
      <c r="B290" s="40"/>
      <c r="C290" s="205" t="s">
        <v>1176</v>
      </c>
      <c r="D290" s="205" t="s">
        <v>125</v>
      </c>
      <c r="E290" s="207" t="s">
        <v>1177</v>
      </c>
      <c r="F290" s="208" t="s">
        <v>1174</v>
      </c>
      <c r="G290" s="209" t="s">
        <v>547</v>
      </c>
      <c r="H290" s="210">
        <v>1</v>
      </c>
      <c r="I290" s="211"/>
      <c r="J290" s="212">
        <f>ROUND(I290*H290,2)</f>
        <v>0</v>
      </c>
      <c r="K290" s="208" t="s">
        <v>19</v>
      </c>
      <c r="L290" s="45"/>
      <c r="M290" s="213" t="s">
        <v>19</v>
      </c>
      <c r="N290" s="214" t="s">
        <v>43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130</v>
      </c>
      <c r="AT290" s="217" t="s">
        <v>125</v>
      </c>
      <c r="AU290" s="217" t="s">
        <v>77</v>
      </c>
      <c r="AY290" s="18" t="s">
        <v>123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77</v>
      </c>
      <c r="BK290" s="218">
        <f>ROUND(I290*H290,2)</f>
        <v>0</v>
      </c>
      <c r="BL290" s="18" t="s">
        <v>130</v>
      </c>
      <c r="BM290" s="217" t="s">
        <v>1178</v>
      </c>
    </row>
    <row r="291" s="2" customFormat="1" ht="24.15" customHeight="1">
      <c r="A291" s="39"/>
      <c r="B291" s="40"/>
      <c r="C291" s="205" t="s">
        <v>1179</v>
      </c>
      <c r="D291" s="205" t="s">
        <v>125</v>
      </c>
      <c r="E291" s="207" t="s">
        <v>1180</v>
      </c>
      <c r="F291" s="208" t="s">
        <v>1181</v>
      </c>
      <c r="G291" s="209" t="s">
        <v>547</v>
      </c>
      <c r="H291" s="210">
        <v>2</v>
      </c>
      <c r="I291" s="211"/>
      <c r="J291" s="212">
        <f>ROUND(I291*H291,2)</f>
        <v>0</v>
      </c>
      <c r="K291" s="208" t="s">
        <v>19</v>
      </c>
      <c r="L291" s="45"/>
      <c r="M291" s="213" t="s">
        <v>19</v>
      </c>
      <c r="N291" s="214" t="s">
        <v>43</v>
      </c>
      <c r="O291" s="85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130</v>
      </c>
      <c r="AT291" s="217" t="s">
        <v>125</v>
      </c>
      <c r="AU291" s="217" t="s">
        <v>77</v>
      </c>
      <c r="AY291" s="18" t="s">
        <v>123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77</v>
      </c>
      <c r="BK291" s="218">
        <f>ROUND(I291*H291,2)</f>
        <v>0</v>
      </c>
      <c r="BL291" s="18" t="s">
        <v>130</v>
      </c>
      <c r="BM291" s="217" t="s">
        <v>1182</v>
      </c>
    </row>
    <row r="292" s="2" customFormat="1" ht="24.15" customHeight="1">
      <c r="A292" s="39"/>
      <c r="B292" s="40"/>
      <c r="C292" s="205" t="s">
        <v>1183</v>
      </c>
      <c r="D292" s="205" t="s">
        <v>125</v>
      </c>
      <c r="E292" s="207" t="s">
        <v>1184</v>
      </c>
      <c r="F292" s="208" t="s">
        <v>1181</v>
      </c>
      <c r="G292" s="209" t="s">
        <v>547</v>
      </c>
      <c r="H292" s="210">
        <v>2</v>
      </c>
      <c r="I292" s="211"/>
      <c r="J292" s="212">
        <f>ROUND(I292*H292,2)</f>
        <v>0</v>
      </c>
      <c r="K292" s="208" t="s">
        <v>19</v>
      </c>
      <c r="L292" s="45"/>
      <c r="M292" s="213" t="s">
        <v>19</v>
      </c>
      <c r="N292" s="214" t="s">
        <v>43</v>
      </c>
      <c r="O292" s="85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7" t="s">
        <v>130</v>
      </c>
      <c r="AT292" s="217" t="s">
        <v>125</v>
      </c>
      <c r="AU292" s="217" t="s">
        <v>77</v>
      </c>
      <c r="AY292" s="18" t="s">
        <v>123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77</v>
      </c>
      <c r="BK292" s="218">
        <f>ROUND(I292*H292,2)</f>
        <v>0</v>
      </c>
      <c r="BL292" s="18" t="s">
        <v>130</v>
      </c>
      <c r="BM292" s="217" t="s">
        <v>1185</v>
      </c>
    </row>
    <row r="293" s="2" customFormat="1" ht="16.5" customHeight="1">
      <c r="A293" s="39"/>
      <c r="B293" s="40"/>
      <c r="C293" s="205" t="s">
        <v>1186</v>
      </c>
      <c r="D293" s="205" t="s">
        <v>125</v>
      </c>
      <c r="E293" s="207" t="s">
        <v>1187</v>
      </c>
      <c r="F293" s="208" t="s">
        <v>1188</v>
      </c>
      <c r="G293" s="209" t="s">
        <v>547</v>
      </c>
      <c r="H293" s="210">
        <v>2</v>
      </c>
      <c r="I293" s="211"/>
      <c r="J293" s="212">
        <f>ROUND(I293*H293,2)</f>
        <v>0</v>
      </c>
      <c r="K293" s="208" t="s">
        <v>19</v>
      </c>
      <c r="L293" s="45"/>
      <c r="M293" s="213" t="s">
        <v>19</v>
      </c>
      <c r="N293" s="214" t="s">
        <v>43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130</v>
      </c>
      <c r="AT293" s="217" t="s">
        <v>125</v>
      </c>
      <c r="AU293" s="217" t="s">
        <v>77</v>
      </c>
      <c r="AY293" s="18" t="s">
        <v>123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77</v>
      </c>
      <c r="BK293" s="218">
        <f>ROUND(I293*H293,2)</f>
        <v>0</v>
      </c>
      <c r="BL293" s="18" t="s">
        <v>130</v>
      </c>
      <c r="BM293" s="217" t="s">
        <v>1189</v>
      </c>
    </row>
    <row r="294" s="2" customFormat="1" ht="16.5" customHeight="1">
      <c r="A294" s="39"/>
      <c r="B294" s="40"/>
      <c r="C294" s="205" t="s">
        <v>1190</v>
      </c>
      <c r="D294" s="205" t="s">
        <v>125</v>
      </c>
      <c r="E294" s="207" t="s">
        <v>1191</v>
      </c>
      <c r="F294" s="208" t="s">
        <v>1192</v>
      </c>
      <c r="G294" s="209" t="s">
        <v>547</v>
      </c>
      <c r="H294" s="210">
        <v>2</v>
      </c>
      <c r="I294" s="211"/>
      <c r="J294" s="212">
        <f>ROUND(I294*H294,2)</f>
        <v>0</v>
      </c>
      <c r="K294" s="208" t="s">
        <v>19</v>
      </c>
      <c r="L294" s="45"/>
      <c r="M294" s="213" t="s">
        <v>19</v>
      </c>
      <c r="N294" s="214" t="s">
        <v>43</v>
      </c>
      <c r="O294" s="85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130</v>
      </c>
      <c r="AT294" s="217" t="s">
        <v>125</v>
      </c>
      <c r="AU294" s="217" t="s">
        <v>77</v>
      </c>
      <c r="AY294" s="18" t="s">
        <v>123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77</v>
      </c>
      <c r="BK294" s="218">
        <f>ROUND(I294*H294,2)</f>
        <v>0</v>
      </c>
      <c r="BL294" s="18" t="s">
        <v>130</v>
      </c>
      <c r="BM294" s="217" t="s">
        <v>1193</v>
      </c>
    </row>
    <row r="295" s="2" customFormat="1" ht="16.5" customHeight="1">
      <c r="A295" s="39"/>
      <c r="B295" s="40"/>
      <c r="C295" s="205" t="s">
        <v>1194</v>
      </c>
      <c r="D295" s="205" t="s">
        <v>125</v>
      </c>
      <c r="E295" s="207" t="s">
        <v>1195</v>
      </c>
      <c r="F295" s="208" t="s">
        <v>1196</v>
      </c>
      <c r="G295" s="209" t="s">
        <v>547</v>
      </c>
      <c r="H295" s="210">
        <v>6</v>
      </c>
      <c r="I295" s="211"/>
      <c r="J295" s="212">
        <f>ROUND(I295*H295,2)</f>
        <v>0</v>
      </c>
      <c r="K295" s="208" t="s">
        <v>19</v>
      </c>
      <c r="L295" s="45"/>
      <c r="M295" s="213" t="s">
        <v>19</v>
      </c>
      <c r="N295" s="214" t="s">
        <v>43</v>
      </c>
      <c r="O295" s="85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7" t="s">
        <v>130</v>
      </c>
      <c r="AT295" s="217" t="s">
        <v>125</v>
      </c>
      <c r="AU295" s="217" t="s">
        <v>77</v>
      </c>
      <c r="AY295" s="18" t="s">
        <v>123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77</v>
      </c>
      <c r="BK295" s="218">
        <f>ROUND(I295*H295,2)</f>
        <v>0</v>
      </c>
      <c r="BL295" s="18" t="s">
        <v>130</v>
      </c>
      <c r="BM295" s="217" t="s">
        <v>1197</v>
      </c>
    </row>
    <row r="296" s="2" customFormat="1" ht="16.5" customHeight="1">
      <c r="A296" s="39"/>
      <c r="B296" s="40"/>
      <c r="C296" s="205" t="s">
        <v>1198</v>
      </c>
      <c r="D296" s="205" t="s">
        <v>125</v>
      </c>
      <c r="E296" s="207" t="s">
        <v>1199</v>
      </c>
      <c r="F296" s="208" t="s">
        <v>1200</v>
      </c>
      <c r="G296" s="209" t="s">
        <v>547</v>
      </c>
      <c r="H296" s="210">
        <v>6</v>
      </c>
      <c r="I296" s="211"/>
      <c r="J296" s="212">
        <f>ROUND(I296*H296,2)</f>
        <v>0</v>
      </c>
      <c r="K296" s="208" t="s">
        <v>19</v>
      </c>
      <c r="L296" s="45"/>
      <c r="M296" s="213" t="s">
        <v>19</v>
      </c>
      <c r="N296" s="214" t="s">
        <v>43</v>
      </c>
      <c r="O296" s="85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130</v>
      </c>
      <c r="AT296" s="217" t="s">
        <v>125</v>
      </c>
      <c r="AU296" s="217" t="s">
        <v>77</v>
      </c>
      <c r="AY296" s="18" t="s">
        <v>123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77</v>
      </c>
      <c r="BK296" s="218">
        <f>ROUND(I296*H296,2)</f>
        <v>0</v>
      </c>
      <c r="BL296" s="18" t="s">
        <v>130</v>
      </c>
      <c r="BM296" s="217" t="s">
        <v>1201</v>
      </c>
    </row>
    <row r="297" s="2" customFormat="1" ht="16.5" customHeight="1">
      <c r="A297" s="39"/>
      <c r="B297" s="40"/>
      <c r="C297" s="205" t="s">
        <v>1202</v>
      </c>
      <c r="D297" s="205" t="s">
        <v>125</v>
      </c>
      <c r="E297" s="207" t="s">
        <v>1203</v>
      </c>
      <c r="F297" s="208" t="s">
        <v>1204</v>
      </c>
      <c r="G297" s="209" t="s">
        <v>547</v>
      </c>
      <c r="H297" s="210">
        <v>1</v>
      </c>
      <c r="I297" s="211"/>
      <c r="J297" s="212">
        <f>ROUND(I297*H297,2)</f>
        <v>0</v>
      </c>
      <c r="K297" s="208" t="s">
        <v>19</v>
      </c>
      <c r="L297" s="45"/>
      <c r="M297" s="213" t="s">
        <v>19</v>
      </c>
      <c r="N297" s="214" t="s">
        <v>43</v>
      </c>
      <c r="O297" s="85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130</v>
      </c>
      <c r="AT297" s="217" t="s">
        <v>125</v>
      </c>
      <c r="AU297" s="217" t="s">
        <v>77</v>
      </c>
      <c r="AY297" s="18" t="s">
        <v>123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77</v>
      </c>
      <c r="BK297" s="218">
        <f>ROUND(I297*H297,2)</f>
        <v>0</v>
      </c>
      <c r="BL297" s="18" t="s">
        <v>130</v>
      </c>
      <c r="BM297" s="217" t="s">
        <v>1205</v>
      </c>
    </row>
    <row r="298" s="2" customFormat="1" ht="16.5" customHeight="1">
      <c r="A298" s="39"/>
      <c r="B298" s="40"/>
      <c r="C298" s="205" t="s">
        <v>1206</v>
      </c>
      <c r="D298" s="205" t="s">
        <v>125</v>
      </c>
      <c r="E298" s="207" t="s">
        <v>1207</v>
      </c>
      <c r="F298" s="208" t="s">
        <v>1208</v>
      </c>
      <c r="G298" s="209" t="s">
        <v>547</v>
      </c>
      <c r="H298" s="210">
        <v>1</v>
      </c>
      <c r="I298" s="211"/>
      <c r="J298" s="212">
        <f>ROUND(I298*H298,2)</f>
        <v>0</v>
      </c>
      <c r="K298" s="208" t="s">
        <v>19</v>
      </c>
      <c r="L298" s="45"/>
      <c r="M298" s="213" t="s">
        <v>19</v>
      </c>
      <c r="N298" s="214" t="s">
        <v>43</v>
      </c>
      <c r="O298" s="85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130</v>
      </c>
      <c r="AT298" s="217" t="s">
        <v>125</v>
      </c>
      <c r="AU298" s="217" t="s">
        <v>77</v>
      </c>
      <c r="AY298" s="18" t="s">
        <v>123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77</v>
      </c>
      <c r="BK298" s="218">
        <f>ROUND(I298*H298,2)</f>
        <v>0</v>
      </c>
      <c r="BL298" s="18" t="s">
        <v>130</v>
      </c>
      <c r="BM298" s="217" t="s">
        <v>1209</v>
      </c>
    </row>
    <row r="299" s="2" customFormat="1" ht="16.5" customHeight="1">
      <c r="A299" s="39"/>
      <c r="B299" s="40"/>
      <c r="C299" s="205" t="s">
        <v>1210</v>
      </c>
      <c r="D299" s="205" t="s">
        <v>125</v>
      </c>
      <c r="E299" s="207" t="s">
        <v>1211</v>
      </c>
      <c r="F299" s="208" t="s">
        <v>1212</v>
      </c>
      <c r="G299" s="209" t="s">
        <v>547</v>
      </c>
      <c r="H299" s="210">
        <v>1</v>
      </c>
      <c r="I299" s="211"/>
      <c r="J299" s="212">
        <f>ROUND(I299*H299,2)</f>
        <v>0</v>
      </c>
      <c r="K299" s="208" t="s">
        <v>19</v>
      </c>
      <c r="L299" s="45"/>
      <c r="M299" s="213" t="s">
        <v>19</v>
      </c>
      <c r="N299" s="214" t="s">
        <v>43</v>
      </c>
      <c r="O299" s="85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7" t="s">
        <v>130</v>
      </c>
      <c r="AT299" s="217" t="s">
        <v>125</v>
      </c>
      <c r="AU299" s="217" t="s">
        <v>77</v>
      </c>
      <c r="AY299" s="18" t="s">
        <v>123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77</v>
      </c>
      <c r="BK299" s="218">
        <f>ROUND(I299*H299,2)</f>
        <v>0</v>
      </c>
      <c r="BL299" s="18" t="s">
        <v>130</v>
      </c>
      <c r="BM299" s="217" t="s">
        <v>1213</v>
      </c>
    </row>
    <row r="300" s="2" customFormat="1" ht="16.5" customHeight="1">
      <c r="A300" s="39"/>
      <c r="B300" s="40"/>
      <c r="C300" s="205" t="s">
        <v>1214</v>
      </c>
      <c r="D300" s="205" t="s">
        <v>125</v>
      </c>
      <c r="E300" s="207" t="s">
        <v>1215</v>
      </c>
      <c r="F300" s="208" t="s">
        <v>1212</v>
      </c>
      <c r="G300" s="209" t="s">
        <v>547</v>
      </c>
      <c r="H300" s="210">
        <v>1</v>
      </c>
      <c r="I300" s="211"/>
      <c r="J300" s="212">
        <f>ROUND(I300*H300,2)</f>
        <v>0</v>
      </c>
      <c r="K300" s="208" t="s">
        <v>19</v>
      </c>
      <c r="L300" s="45"/>
      <c r="M300" s="213" t="s">
        <v>19</v>
      </c>
      <c r="N300" s="214" t="s">
        <v>43</v>
      </c>
      <c r="O300" s="85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130</v>
      </c>
      <c r="AT300" s="217" t="s">
        <v>125</v>
      </c>
      <c r="AU300" s="217" t="s">
        <v>77</v>
      </c>
      <c r="AY300" s="18" t="s">
        <v>123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77</v>
      </c>
      <c r="BK300" s="218">
        <f>ROUND(I300*H300,2)</f>
        <v>0</v>
      </c>
      <c r="BL300" s="18" t="s">
        <v>130</v>
      </c>
      <c r="BM300" s="217" t="s">
        <v>1216</v>
      </c>
    </row>
    <row r="301" s="2" customFormat="1" ht="16.5" customHeight="1">
      <c r="A301" s="39"/>
      <c r="B301" s="40"/>
      <c r="C301" s="205" t="s">
        <v>1217</v>
      </c>
      <c r="D301" s="205" t="s">
        <v>125</v>
      </c>
      <c r="E301" s="207" t="s">
        <v>1218</v>
      </c>
      <c r="F301" s="208" t="s">
        <v>1219</v>
      </c>
      <c r="G301" s="209" t="s">
        <v>246</v>
      </c>
      <c r="H301" s="210">
        <v>1</v>
      </c>
      <c r="I301" s="211"/>
      <c r="J301" s="212">
        <f>ROUND(I301*H301,2)</f>
        <v>0</v>
      </c>
      <c r="K301" s="208" t="s">
        <v>19</v>
      </c>
      <c r="L301" s="45"/>
      <c r="M301" s="213" t="s">
        <v>19</v>
      </c>
      <c r="N301" s="214" t="s">
        <v>43</v>
      </c>
      <c r="O301" s="85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130</v>
      </c>
      <c r="AT301" s="217" t="s">
        <v>125</v>
      </c>
      <c r="AU301" s="217" t="s">
        <v>77</v>
      </c>
      <c r="AY301" s="18" t="s">
        <v>123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77</v>
      </c>
      <c r="BK301" s="218">
        <f>ROUND(I301*H301,2)</f>
        <v>0</v>
      </c>
      <c r="BL301" s="18" t="s">
        <v>130</v>
      </c>
      <c r="BM301" s="217" t="s">
        <v>1220</v>
      </c>
    </row>
    <row r="302" s="2" customFormat="1" ht="16.5" customHeight="1">
      <c r="A302" s="39"/>
      <c r="B302" s="40"/>
      <c r="C302" s="205" t="s">
        <v>1221</v>
      </c>
      <c r="D302" s="205" t="s">
        <v>125</v>
      </c>
      <c r="E302" s="207" t="s">
        <v>1222</v>
      </c>
      <c r="F302" s="208" t="s">
        <v>1223</v>
      </c>
      <c r="G302" s="209" t="s">
        <v>246</v>
      </c>
      <c r="H302" s="210">
        <v>1</v>
      </c>
      <c r="I302" s="211"/>
      <c r="J302" s="212">
        <f>ROUND(I302*H302,2)</f>
        <v>0</v>
      </c>
      <c r="K302" s="208" t="s">
        <v>19</v>
      </c>
      <c r="L302" s="45"/>
      <c r="M302" s="213" t="s">
        <v>19</v>
      </c>
      <c r="N302" s="214" t="s">
        <v>43</v>
      </c>
      <c r="O302" s="85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130</v>
      </c>
      <c r="AT302" s="217" t="s">
        <v>125</v>
      </c>
      <c r="AU302" s="217" t="s">
        <v>77</v>
      </c>
      <c r="AY302" s="18" t="s">
        <v>123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77</v>
      </c>
      <c r="BK302" s="218">
        <f>ROUND(I302*H302,2)</f>
        <v>0</v>
      </c>
      <c r="BL302" s="18" t="s">
        <v>130</v>
      </c>
      <c r="BM302" s="217" t="s">
        <v>1224</v>
      </c>
    </row>
    <row r="303" s="2" customFormat="1" ht="16.5" customHeight="1">
      <c r="A303" s="39"/>
      <c r="B303" s="40"/>
      <c r="C303" s="205" t="s">
        <v>1225</v>
      </c>
      <c r="D303" s="205" t="s">
        <v>125</v>
      </c>
      <c r="E303" s="207" t="s">
        <v>1226</v>
      </c>
      <c r="F303" s="208" t="s">
        <v>1227</v>
      </c>
      <c r="G303" s="209" t="s">
        <v>547</v>
      </c>
      <c r="H303" s="210">
        <v>1</v>
      </c>
      <c r="I303" s="211"/>
      <c r="J303" s="212">
        <f>ROUND(I303*H303,2)</f>
        <v>0</v>
      </c>
      <c r="K303" s="208" t="s">
        <v>19</v>
      </c>
      <c r="L303" s="45"/>
      <c r="M303" s="213" t="s">
        <v>19</v>
      </c>
      <c r="N303" s="214" t="s">
        <v>43</v>
      </c>
      <c r="O303" s="85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7" t="s">
        <v>130</v>
      </c>
      <c r="AT303" s="217" t="s">
        <v>125</v>
      </c>
      <c r="AU303" s="217" t="s">
        <v>77</v>
      </c>
      <c r="AY303" s="18" t="s">
        <v>123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77</v>
      </c>
      <c r="BK303" s="218">
        <f>ROUND(I303*H303,2)</f>
        <v>0</v>
      </c>
      <c r="BL303" s="18" t="s">
        <v>130</v>
      </c>
      <c r="BM303" s="217" t="s">
        <v>1228</v>
      </c>
    </row>
    <row r="304" s="2" customFormat="1" ht="16.5" customHeight="1">
      <c r="A304" s="39"/>
      <c r="B304" s="40"/>
      <c r="C304" s="205" t="s">
        <v>1229</v>
      </c>
      <c r="D304" s="205" t="s">
        <v>125</v>
      </c>
      <c r="E304" s="207" t="s">
        <v>1230</v>
      </c>
      <c r="F304" s="208" t="s">
        <v>1231</v>
      </c>
      <c r="G304" s="209" t="s">
        <v>246</v>
      </c>
      <c r="H304" s="210">
        <v>1</v>
      </c>
      <c r="I304" s="211"/>
      <c r="J304" s="212">
        <f>ROUND(I304*H304,2)</f>
        <v>0</v>
      </c>
      <c r="K304" s="208" t="s">
        <v>19</v>
      </c>
      <c r="L304" s="45"/>
      <c r="M304" s="213" t="s">
        <v>19</v>
      </c>
      <c r="N304" s="214" t="s">
        <v>43</v>
      </c>
      <c r="O304" s="85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7" t="s">
        <v>130</v>
      </c>
      <c r="AT304" s="217" t="s">
        <v>125</v>
      </c>
      <c r="AU304" s="217" t="s">
        <v>77</v>
      </c>
      <c r="AY304" s="18" t="s">
        <v>123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77</v>
      </c>
      <c r="BK304" s="218">
        <f>ROUND(I304*H304,2)</f>
        <v>0</v>
      </c>
      <c r="BL304" s="18" t="s">
        <v>130</v>
      </c>
      <c r="BM304" s="217" t="s">
        <v>1232</v>
      </c>
    </row>
    <row r="305" s="2" customFormat="1" ht="16.5" customHeight="1">
      <c r="A305" s="39"/>
      <c r="B305" s="40"/>
      <c r="C305" s="205" t="s">
        <v>1233</v>
      </c>
      <c r="D305" s="205" t="s">
        <v>125</v>
      </c>
      <c r="E305" s="207" t="s">
        <v>1234</v>
      </c>
      <c r="F305" s="208" t="s">
        <v>1235</v>
      </c>
      <c r="G305" s="209" t="s">
        <v>547</v>
      </c>
      <c r="H305" s="210">
        <v>4</v>
      </c>
      <c r="I305" s="211"/>
      <c r="J305" s="212">
        <f>ROUND(I305*H305,2)</f>
        <v>0</v>
      </c>
      <c r="K305" s="208" t="s">
        <v>19</v>
      </c>
      <c r="L305" s="45"/>
      <c r="M305" s="213" t="s">
        <v>19</v>
      </c>
      <c r="N305" s="214" t="s">
        <v>43</v>
      </c>
      <c r="O305" s="85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7" t="s">
        <v>130</v>
      </c>
      <c r="AT305" s="217" t="s">
        <v>125</v>
      </c>
      <c r="AU305" s="217" t="s">
        <v>77</v>
      </c>
      <c r="AY305" s="18" t="s">
        <v>123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77</v>
      </c>
      <c r="BK305" s="218">
        <f>ROUND(I305*H305,2)</f>
        <v>0</v>
      </c>
      <c r="BL305" s="18" t="s">
        <v>130</v>
      </c>
      <c r="BM305" s="217" t="s">
        <v>1236</v>
      </c>
    </row>
    <row r="306" s="2" customFormat="1" ht="16.5" customHeight="1">
      <c r="A306" s="39"/>
      <c r="B306" s="40"/>
      <c r="C306" s="205" t="s">
        <v>1237</v>
      </c>
      <c r="D306" s="205" t="s">
        <v>125</v>
      </c>
      <c r="E306" s="207" t="s">
        <v>1238</v>
      </c>
      <c r="F306" s="208" t="s">
        <v>1235</v>
      </c>
      <c r="G306" s="209" t="s">
        <v>547</v>
      </c>
      <c r="H306" s="210">
        <v>4</v>
      </c>
      <c r="I306" s="211"/>
      <c r="J306" s="212">
        <f>ROUND(I306*H306,2)</f>
        <v>0</v>
      </c>
      <c r="K306" s="208" t="s">
        <v>19</v>
      </c>
      <c r="L306" s="45"/>
      <c r="M306" s="213" t="s">
        <v>19</v>
      </c>
      <c r="N306" s="214" t="s">
        <v>43</v>
      </c>
      <c r="O306" s="85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130</v>
      </c>
      <c r="AT306" s="217" t="s">
        <v>125</v>
      </c>
      <c r="AU306" s="217" t="s">
        <v>77</v>
      </c>
      <c r="AY306" s="18" t="s">
        <v>123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77</v>
      </c>
      <c r="BK306" s="218">
        <f>ROUND(I306*H306,2)</f>
        <v>0</v>
      </c>
      <c r="BL306" s="18" t="s">
        <v>130</v>
      </c>
      <c r="BM306" s="217" t="s">
        <v>1239</v>
      </c>
    </row>
    <row r="307" s="2" customFormat="1" ht="16.5" customHeight="1">
      <c r="A307" s="39"/>
      <c r="B307" s="40"/>
      <c r="C307" s="205" t="s">
        <v>1240</v>
      </c>
      <c r="D307" s="205" t="s">
        <v>125</v>
      </c>
      <c r="E307" s="207" t="s">
        <v>1241</v>
      </c>
      <c r="F307" s="208" t="s">
        <v>1242</v>
      </c>
      <c r="G307" s="209" t="s">
        <v>547</v>
      </c>
      <c r="H307" s="210">
        <v>1</v>
      </c>
      <c r="I307" s="211"/>
      <c r="J307" s="212">
        <f>ROUND(I307*H307,2)</f>
        <v>0</v>
      </c>
      <c r="K307" s="208" t="s">
        <v>19</v>
      </c>
      <c r="L307" s="45"/>
      <c r="M307" s="213" t="s">
        <v>19</v>
      </c>
      <c r="N307" s="214" t="s">
        <v>43</v>
      </c>
      <c r="O307" s="85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7" t="s">
        <v>130</v>
      </c>
      <c r="AT307" s="217" t="s">
        <v>125</v>
      </c>
      <c r="AU307" s="217" t="s">
        <v>77</v>
      </c>
      <c r="AY307" s="18" t="s">
        <v>123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77</v>
      </c>
      <c r="BK307" s="218">
        <f>ROUND(I307*H307,2)</f>
        <v>0</v>
      </c>
      <c r="BL307" s="18" t="s">
        <v>130</v>
      </c>
      <c r="BM307" s="217" t="s">
        <v>1243</v>
      </c>
    </row>
    <row r="308" s="2" customFormat="1" ht="16.5" customHeight="1">
      <c r="A308" s="39"/>
      <c r="B308" s="40"/>
      <c r="C308" s="205" t="s">
        <v>1244</v>
      </c>
      <c r="D308" s="205" t="s">
        <v>125</v>
      </c>
      <c r="E308" s="207" t="s">
        <v>1245</v>
      </c>
      <c r="F308" s="208" t="s">
        <v>1242</v>
      </c>
      <c r="G308" s="209" t="s">
        <v>547</v>
      </c>
      <c r="H308" s="210">
        <v>1</v>
      </c>
      <c r="I308" s="211"/>
      <c r="J308" s="212">
        <f>ROUND(I308*H308,2)</f>
        <v>0</v>
      </c>
      <c r="K308" s="208" t="s">
        <v>19</v>
      </c>
      <c r="L308" s="45"/>
      <c r="M308" s="213" t="s">
        <v>19</v>
      </c>
      <c r="N308" s="214" t="s">
        <v>43</v>
      </c>
      <c r="O308" s="85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130</v>
      </c>
      <c r="AT308" s="217" t="s">
        <v>125</v>
      </c>
      <c r="AU308" s="217" t="s">
        <v>77</v>
      </c>
      <c r="AY308" s="18" t="s">
        <v>123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77</v>
      </c>
      <c r="BK308" s="218">
        <f>ROUND(I308*H308,2)</f>
        <v>0</v>
      </c>
      <c r="BL308" s="18" t="s">
        <v>130</v>
      </c>
      <c r="BM308" s="217" t="s">
        <v>1246</v>
      </c>
    </row>
    <row r="309" s="2" customFormat="1" ht="16.5" customHeight="1">
      <c r="A309" s="39"/>
      <c r="B309" s="40"/>
      <c r="C309" s="205" t="s">
        <v>1247</v>
      </c>
      <c r="D309" s="205" t="s">
        <v>125</v>
      </c>
      <c r="E309" s="207" t="s">
        <v>1248</v>
      </c>
      <c r="F309" s="208" t="s">
        <v>1249</v>
      </c>
      <c r="G309" s="209" t="s">
        <v>234</v>
      </c>
      <c r="H309" s="210">
        <v>16</v>
      </c>
      <c r="I309" s="211"/>
      <c r="J309" s="212">
        <f>ROUND(I309*H309,2)</f>
        <v>0</v>
      </c>
      <c r="K309" s="208" t="s">
        <v>19</v>
      </c>
      <c r="L309" s="45"/>
      <c r="M309" s="213" t="s">
        <v>19</v>
      </c>
      <c r="N309" s="214" t="s">
        <v>43</v>
      </c>
      <c r="O309" s="85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130</v>
      </c>
      <c r="AT309" s="217" t="s">
        <v>125</v>
      </c>
      <c r="AU309" s="217" t="s">
        <v>77</v>
      </c>
      <c r="AY309" s="18" t="s">
        <v>123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77</v>
      </c>
      <c r="BK309" s="218">
        <f>ROUND(I309*H309,2)</f>
        <v>0</v>
      </c>
      <c r="BL309" s="18" t="s">
        <v>130</v>
      </c>
      <c r="BM309" s="217" t="s">
        <v>1250</v>
      </c>
    </row>
    <row r="310" s="2" customFormat="1" ht="16.5" customHeight="1">
      <c r="A310" s="39"/>
      <c r="B310" s="40"/>
      <c r="C310" s="205" t="s">
        <v>1251</v>
      </c>
      <c r="D310" s="205" t="s">
        <v>125</v>
      </c>
      <c r="E310" s="207" t="s">
        <v>1252</v>
      </c>
      <c r="F310" s="208" t="s">
        <v>1249</v>
      </c>
      <c r="G310" s="209" t="s">
        <v>234</v>
      </c>
      <c r="H310" s="210">
        <v>16</v>
      </c>
      <c r="I310" s="211"/>
      <c r="J310" s="212">
        <f>ROUND(I310*H310,2)</f>
        <v>0</v>
      </c>
      <c r="K310" s="208" t="s">
        <v>19</v>
      </c>
      <c r="L310" s="45"/>
      <c r="M310" s="213" t="s">
        <v>19</v>
      </c>
      <c r="N310" s="214" t="s">
        <v>43</v>
      </c>
      <c r="O310" s="85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130</v>
      </c>
      <c r="AT310" s="217" t="s">
        <v>125</v>
      </c>
      <c r="AU310" s="217" t="s">
        <v>77</v>
      </c>
      <c r="AY310" s="18" t="s">
        <v>123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77</v>
      </c>
      <c r="BK310" s="218">
        <f>ROUND(I310*H310,2)</f>
        <v>0</v>
      </c>
      <c r="BL310" s="18" t="s">
        <v>130</v>
      </c>
      <c r="BM310" s="217" t="s">
        <v>1253</v>
      </c>
    </row>
    <row r="311" s="2" customFormat="1" ht="16.5" customHeight="1">
      <c r="A311" s="39"/>
      <c r="B311" s="40"/>
      <c r="C311" s="205" t="s">
        <v>1254</v>
      </c>
      <c r="D311" s="205" t="s">
        <v>125</v>
      </c>
      <c r="E311" s="207" t="s">
        <v>1255</v>
      </c>
      <c r="F311" s="208" t="s">
        <v>1256</v>
      </c>
      <c r="G311" s="209" t="s">
        <v>234</v>
      </c>
      <c r="H311" s="210">
        <v>3</v>
      </c>
      <c r="I311" s="211"/>
      <c r="J311" s="212">
        <f>ROUND(I311*H311,2)</f>
        <v>0</v>
      </c>
      <c r="K311" s="208" t="s">
        <v>19</v>
      </c>
      <c r="L311" s="45"/>
      <c r="M311" s="213" t="s">
        <v>19</v>
      </c>
      <c r="N311" s="214" t="s">
        <v>43</v>
      </c>
      <c r="O311" s="85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130</v>
      </c>
      <c r="AT311" s="217" t="s">
        <v>125</v>
      </c>
      <c r="AU311" s="217" t="s">
        <v>77</v>
      </c>
      <c r="AY311" s="18" t="s">
        <v>123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77</v>
      </c>
      <c r="BK311" s="218">
        <f>ROUND(I311*H311,2)</f>
        <v>0</v>
      </c>
      <c r="BL311" s="18" t="s">
        <v>130</v>
      </c>
      <c r="BM311" s="217" t="s">
        <v>1257</v>
      </c>
    </row>
    <row r="312" s="2" customFormat="1" ht="16.5" customHeight="1">
      <c r="A312" s="39"/>
      <c r="B312" s="40"/>
      <c r="C312" s="205" t="s">
        <v>1258</v>
      </c>
      <c r="D312" s="205" t="s">
        <v>125</v>
      </c>
      <c r="E312" s="207" t="s">
        <v>1259</v>
      </c>
      <c r="F312" s="208" t="s">
        <v>1256</v>
      </c>
      <c r="G312" s="209" t="s">
        <v>234</v>
      </c>
      <c r="H312" s="210">
        <v>3</v>
      </c>
      <c r="I312" s="211"/>
      <c r="J312" s="212">
        <f>ROUND(I312*H312,2)</f>
        <v>0</v>
      </c>
      <c r="K312" s="208" t="s">
        <v>19</v>
      </c>
      <c r="L312" s="45"/>
      <c r="M312" s="213" t="s">
        <v>19</v>
      </c>
      <c r="N312" s="214" t="s">
        <v>43</v>
      </c>
      <c r="O312" s="85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7" t="s">
        <v>130</v>
      </c>
      <c r="AT312" s="217" t="s">
        <v>125</v>
      </c>
      <c r="AU312" s="217" t="s">
        <v>77</v>
      </c>
      <c r="AY312" s="18" t="s">
        <v>123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77</v>
      </c>
      <c r="BK312" s="218">
        <f>ROUND(I312*H312,2)</f>
        <v>0</v>
      </c>
      <c r="BL312" s="18" t="s">
        <v>130</v>
      </c>
      <c r="BM312" s="217" t="s">
        <v>1260</v>
      </c>
    </row>
    <row r="313" s="2" customFormat="1" ht="16.5" customHeight="1">
      <c r="A313" s="39"/>
      <c r="B313" s="40"/>
      <c r="C313" s="205" t="s">
        <v>1261</v>
      </c>
      <c r="D313" s="205" t="s">
        <v>125</v>
      </c>
      <c r="E313" s="207" t="s">
        <v>1262</v>
      </c>
      <c r="F313" s="208" t="s">
        <v>1263</v>
      </c>
      <c r="G313" s="209" t="s">
        <v>234</v>
      </c>
      <c r="H313" s="210">
        <v>13</v>
      </c>
      <c r="I313" s="211"/>
      <c r="J313" s="212">
        <f>ROUND(I313*H313,2)</f>
        <v>0</v>
      </c>
      <c r="K313" s="208" t="s">
        <v>19</v>
      </c>
      <c r="L313" s="45"/>
      <c r="M313" s="213" t="s">
        <v>19</v>
      </c>
      <c r="N313" s="214" t="s">
        <v>43</v>
      </c>
      <c r="O313" s="85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7" t="s">
        <v>130</v>
      </c>
      <c r="AT313" s="217" t="s">
        <v>125</v>
      </c>
      <c r="AU313" s="217" t="s">
        <v>77</v>
      </c>
      <c r="AY313" s="18" t="s">
        <v>123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8" t="s">
        <v>77</v>
      </c>
      <c r="BK313" s="218">
        <f>ROUND(I313*H313,2)</f>
        <v>0</v>
      </c>
      <c r="BL313" s="18" t="s">
        <v>130</v>
      </c>
      <c r="BM313" s="217" t="s">
        <v>1264</v>
      </c>
    </row>
    <row r="314" s="2" customFormat="1" ht="16.5" customHeight="1">
      <c r="A314" s="39"/>
      <c r="B314" s="40"/>
      <c r="C314" s="205" t="s">
        <v>1265</v>
      </c>
      <c r="D314" s="205" t="s">
        <v>125</v>
      </c>
      <c r="E314" s="207" t="s">
        <v>1266</v>
      </c>
      <c r="F314" s="208" t="s">
        <v>1263</v>
      </c>
      <c r="G314" s="209" t="s">
        <v>234</v>
      </c>
      <c r="H314" s="210">
        <v>13</v>
      </c>
      <c r="I314" s="211"/>
      <c r="J314" s="212">
        <f>ROUND(I314*H314,2)</f>
        <v>0</v>
      </c>
      <c r="K314" s="208" t="s">
        <v>19</v>
      </c>
      <c r="L314" s="45"/>
      <c r="M314" s="213" t="s">
        <v>19</v>
      </c>
      <c r="N314" s="214" t="s">
        <v>43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130</v>
      </c>
      <c r="AT314" s="217" t="s">
        <v>125</v>
      </c>
      <c r="AU314" s="217" t="s">
        <v>77</v>
      </c>
      <c r="AY314" s="18" t="s">
        <v>123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77</v>
      </c>
      <c r="BK314" s="218">
        <f>ROUND(I314*H314,2)</f>
        <v>0</v>
      </c>
      <c r="BL314" s="18" t="s">
        <v>130</v>
      </c>
      <c r="BM314" s="217" t="s">
        <v>1267</v>
      </c>
    </row>
    <row r="315" s="2" customFormat="1" ht="37.8" customHeight="1">
      <c r="A315" s="39"/>
      <c r="B315" s="40"/>
      <c r="C315" s="205" t="s">
        <v>1268</v>
      </c>
      <c r="D315" s="205" t="s">
        <v>125</v>
      </c>
      <c r="E315" s="207" t="s">
        <v>1269</v>
      </c>
      <c r="F315" s="208" t="s">
        <v>1270</v>
      </c>
      <c r="G315" s="209" t="s">
        <v>234</v>
      </c>
      <c r="H315" s="210">
        <v>26</v>
      </c>
      <c r="I315" s="211"/>
      <c r="J315" s="212">
        <f>ROUND(I315*H315,2)</f>
        <v>0</v>
      </c>
      <c r="K315" s="208" t="s">
        <v>19</v>
      </c>
      <c r="L315" s="45"/>
      <c r="M315" s="213" t="s">
        <v>19</v>
      </c>
      <c r="N315" s="214" t="s">
        <v>43</v>
      </c>
      <c r="O315" s="85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7" t="s">
        <v>130</v>
      </c>
      <c r="AT315" s="217" t="s">
        <v>125</v>
      </c>
      <c r="AU315" s="217" t="s">
        <v>77</v>
      </c>
      <c r="AY315" s="18" t="s">
        <v>123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77</v>
      </c>
      <c r="BK315" s="218">
        <f>ROUND(I315*H315,2)</f>
        <v>0</v>
      </c>
      <c r="BL315" s="18" t="s">
        <v>130</v>
      </c>
      <c r="BM315" s="217" t="s">
        <v>1271</v>
      </c>
    </row>
    <row r="316" s="2" customFormat="1" ht="37.8" customHeight="1">
      <c r="A316" s="39"/>
      <c r="B316" s="40"/>
      <c r="C316" s="205" t="s">
        <v>1272</v>
      </c>
      <c r="D316" s="205" t="s">
        <v>125</v>
      </c>
      <c r="E316" s="207" t="s">
        <v>1273</v>
      </c>
      <c r="F316" s="208" t="s">
        <v>1270</v>
      </c>
      <c r="G316" s="209" t="s">
        <v>234</v>
      </c>
      <c r="H316" s="210">
        <v>26</v>
      </c>
      <c r="I316" s="211"/>
      <c r="J316" s="212">
        <f>ROUND(I316*H316,2)</f>
        <v>0</v>
      </c>
      <c r="K316" s="208" t="s">
        <v>19</v>
      </c>
      <c r="L316" s="45"/>
      <c r="M316" s="213" t="s">
        <v>19</v>
      </c>
      <c r="N316" s="214" t="s">
        <v>43</v>
      </c>
      <c r="O316" s="85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7" t="s">
        <v>130</v>
      </c>
      <c r="AT316" s="217" t="s">
        <v>125</v>
      </c>
      <c r="AU316" s="217" t="s">
        <v>77</v>
      </c>
      <c r="AY316" s="18" t="s">
        <v>123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77</v>
      </c>
      <c r="BK316" s="218">
        <f>ROUND(I316*H316,2)</f>
        <v>0</v>
      </c>
      <c r="BL316" s="18" t="s">
        <v>130</v>
      </c>
      <c r="BM316" s="217" t="s">
        <v>1274</v>
      </c>
    </row>
    <row r="317" s="2" customFormat="1" ht="16.5" customHeight="1">
      <c r="A317" s="39"/>
      <c r="B317" s="40"/>
      <c r="C317" s="205" t="s">
        <v>1275</v>
      </c>
      <c r="D317" s="205" t="s">
        <v>125</v>
      </c>
      <c r="E317" s="207" t="s">
        <v>1276</v>
      </c>
      <c r="F317" s="208" t="s">
        <v>1277</v>
      </c>
      <c r="G317" s="209" t="s">
        <v>234</v>
      </c>
      <c r="H317" s="210">
        <v>4</v>
      </c>
      <c r="I317" s="211"/>
      <c r="J317" s="212">
        <f>ROUND(I317*H317,2)</f>
        <v>0</v>
      </c>
      <c r="K317" s="208" t="s">
        <v>19</v>
      </c>
      <c r="L317" s="45"/>
      <c r="M317" s="213" t="s">
        <v>19</v>
      </c>
      <c r="N317" s="214" t="s">
        <v>43</v>
      </c>
      <c r="O317" s="85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130</v>
      </c>
      <c r="AT317" s="217" t="s">
        <v>125</v>
      </c>
      <c r="AU317" s="217" t="s">
        <v>77</v>
      </c>
      <c r="AY317" s="18" t="s">
        <v>123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77</v>
      </c>
      <c r="BK317" s="218">
        <f>ROUND(I317*H317,2)</f>
        <v>0</v>
      </c>
      <c r="BL317" s="18" t="s">
        <v>130</v>
      </c>
      <c r="BM317" s="217" t="s">
        <v>1278</v>
      </c>
    </row>
    <row r="318" s="2" customFormat="1" ht="16.5" customHeight="1">
      <c r="A318" s="39"/>
      <c r="B318" s="40"/>
      <c r="C318" s="205" t="s">
        <v>1279</v>
      </c>
      <c r="D318" s="205" t="s">
        <v>125</v>
      </c>
      <c r="E318" s="207" t="s">
        <v>1280</v>
      </c>
      <c r="F318" s="208" t="s">
        <v>1277</v>
      </c>
      <c r="G318" s="209" t="s">
        <v>234</v>
      </c>
      <c r="H318" s="210">
        <v>4</v>
      </c>
      <c r="I318" s="211"/>
      <c r="J318" s="212">
        <f>ROUND(I318*H318,2)</f>
        <v>0</v>
      </c>
      <c r="K318" s="208" t="s">
        <v>19</v>
      </c>
      <c r="L318" s="45"/>
      <c r="M318" s="213" t="s">
        <v>19</v>
      </c>
      <c r="N318" s="214" t="s">
        <v>43</v>
      </c>
      <c r="O318" s="85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130</v>
      </c>
      <c r="AT318" s="217" t="s">
        <v>125</v>
      </c>
      <c r="AU318" s="217" t="s">
        <v>77</v>
      </c>
      <c r="AY318" s="18" t="s">
        <v>123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77</v>
      </c>
      <c r="BK318" s="218">
        <f>ROUND(I318*H318,2)</f>
        <v>0</v>
      </c>
      <c r="BL318" s="18" t="s">
        <v>130</v>
      </c>
      <c r="BM318" s="217" t="s">
        <v>1281</v>
      </c>
    </row>
    <row r="319" s="2" customFormat="1" ht="16.5" customHeight="1">
      <c r="A319" s="39"/>
      <c r="B319" s="40"/>
      <c r="C319" s="205" t="s">
        <v>1282</v>
      </c>
      <c r="D319" s="205" t="s">
        <v>125</v>
      </c>
      <c r="E319" s="207" t="s">
        <v>1283</v>
      </c>
      <c r="F319" s="208" t="s">
        <v>1284</v>
      </c>
      <c r="G319" s="209" t="s">
        <v>234</v>
      </c>
      <c r="H319" s="210">
        <v>8</v>
      </c>
      <c r="I319" s="211"/>
      <c r="J319" s="212">
        <f>ROUND(I319*H319,2)</f>
        <v>0</v>
      </c>
      <c r="K319" s="208" t="s">
        <v>19</v>
      </c>
      <c r="L319" s="45"/>
      <c r="M319" s="213" t="s">
        <v>19</v>
      </c>
      <c r="N319" s="214" t="s">
        <v>43</v>
      </c>
      <c r="O319" s="85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130</v>
      </c>
      <c r="AT319" s="217" t="s">
        <v>125</v>
      </c>
      <c r="AU319" s="217" t="s">
        <v>77</v>
      </c>
      <c r="AY319" s="18" t="s">
        <v>123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77</v>
      </c>
      <c r="BK319" s="218">
        <f>ROUND(I319*H319,2)</f>
        <v>0</v>
      </c>
      <c r="BL319" s="18" t="s">
        <v>130</v>
      </c>
      <c r="BM319" s="217" t="s">
        <v>1285</v>
      </c>
    </row>
    <row r="320" s="2" customFormat="1" ht="16.5" customHeight="1">
      <c r="A320" s="39"/>
      <c r="B320" s="40"/>
      <c r="C320" s="205" t="s">
        <v>1286</v>
      </c>
      <c r="D320" s="205" t="s">
        <v>125</v>
      </c>
      <c r="E320" s="207" t="s">
        <v>1287</v>
      </c>
      <c r="F320" s="208" t="s">
        <v>1284</v>
      </c>
      <c r="G320" s="209" t="s">
        <v>234</v>
      </c>
      <c r="H320" s="210">
        <v>8</v>
      </c>
      <c r="I320" s="211"/>
      <c r="J320" s="212">
        <f>ROUND(I320*H320,2)</f>
        <v>0</v>
      </c>
      <c r="K320" s="208" t="s">
        <v>19</v>
      </c>
      <c r="L320" s="45"/>
      <c r="M320" s="213" t="s">
        <v>19</v>
      </c>
      <c r="N320" s="214" t="s">
        <v>43</v>
      </c>
      <c r="O320" s="85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7" t="s">
        <v>130</v>
      </c>
      <c r="AT320" s="217" t="s">
        <v>125</v>
      </c>
      <c r="AU320" s="217" t="s">
        <v>77</v>
      </c>
      <c r="AY320" s="18" t="s">
        <v>123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77</v>
      </c>
      <c r="BK320" s="218">
        <f>ROUND(I320*H320,2)</f>
        <v>0</v>
      </c>
      <c r="BL320" s="18" t="s">
        <v>130</v>
      </c>
      <c r="BM320" s="217" t="s">
        <v>1288</v>
      </c>
    </row>
    <row r="321" s="12" customFormat="1" ht="25.92" customHeight="1">
      <c r="A321" s="12"/>
      <c r="B321" s="189"/>
      <c r="C321" s="190"/>
      <c r="D321" s="191" t="s">
        <v>71</v>
      </c>
      <c r="E321" s="192" t="s">
        <v>177</v>
      </c>
      <c r="F321" s="192" t="s">
        <v>1289</v>
      </c>
      <c r="G321" s="190"/>
      <c r="H321" s="190"/>
      <c r="I321" s="193"/>
      <c r="J321" s="194">
        <f>BK321</f>
        <v>0</v>
      </c>
      <c r="K321" s="190"/>
      <c r="L321" s="195"/>
      <c r="M321" s="196"/>
      <c r="N321" s="197"/>
      <c r="O321" s="197"/>
      <c r="P321" s="198">
        <f>SUM(P322:P329)</f>
        <v>0</v>
      </c>
      <c r="Q321" s="197"/>
      <c r="R321" s="198">
        <f>SUM(R322:R329)</f>
        <v>0</v>
      </c>
      <c r="S321" s="197"/>
      <c r="T321" s="199">
        <f>SUM(T322:T329)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77</v>
      </c>
      <c r="AT321" s="201" t="s">
        <v>71</v>
      </c>
      <c r="AU321" s="201" t="s">
        <v>72</v>
      </c>
      <c r="AY321" s="200" t="s">
        <v>123</v>
      </c>
      <c r="BK321" s="202">
        <f>SUM(BK322:BK329)</f>
        <v>0</v>
      </c>
    </row>
    <row r="322" s="2" customFormat="1" ht="24.15" customHeight="1">
      <c r="A322" s="39"/>
      <c r="B322" s="40"/>
      <c r="C322" s="205" t="s">
        <v>1290</v>
      </c>
      <c r="D322" s="205" t="s">
        <v>125</v>
      </c>
      <c r="E322" s="207" t="s">
        <v>1291</v>
      </c>
      <c r="F322" s="208" t="s">
        <v>1292</v>
      </c>
      <c r="G322" s="209" t="s">
        <v>246</v>
      </c>
      <c r="H322" s="210">
        <v>37</v>
      </c>
      <c r="I322" s="211"/>
      <c r="J322" s="212">
        <f>ROUND(I322*H322,2)</f>
        <v>0</v>
      </c>
      <c r="K322" s="208" t="s">
        <v>19</v>
      </c>
      <c r="L322" s="45"/>
      <c r="M322" s="213" t="s">
        <v>19</v>
      </c>
      <c r="N322" s="214" t="s">
        <v>43</v>
      </c>
      <c r="O322" s="85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7" t="s">
        <v>130</v>
      </c>
      <c r="AT322" s="217" t="s">
        <v>125</v>
      </c>
      <c r="AU322" s="217" t="s">
        <v>77</v>
      </c>
      <c r="AY322" s="18" t="s">
        <v>123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77</v>
      </c>
      <c r="BK322" s="218">
        <f>ROUND(I322*H322,2)</f>
        <v>0</v>
      </c>
      <c r="BL322" s="18" t="s">
        <v>130</v>
      </c>
      <c r="BM322" s="217" t="s">
        <v>1293</v>
      </c>
    </row>
    <row r="323" s="2" customFormat="1" ht="66.75" customHeight="1">
      <c r="A323" s="39"/>
      <c r="B323" s="40"/>
      <c r="C323" s="205" t="s">
        <v>1294</v>
      </c>
      <c r="D323" s="205" t="s">
        <v>125</v>
      </c>
      <c r="E323" s="207" t="s">
        <v>1295</v>
      </c>
      <c r="F323" s="208" t="s">
        <v>1296</v>
      </c>
      <c r="G323" s="209" t="s">
        <v>246</v>
      </c>
      <c r="H323" s="210">
        <v>28</v>
      </c>
      <c r="I323" s="211"/>
      <c r="J323" s="212">
        <f>ROUND(I323*H323,2)</f>
        <v>0</v>
      </c>
      <c r="K323" s="208" t="s">
        <v>19</v>
      </c>
      <c r="L323" s="45"/>
      <c r="M323" s="213" t="s">
        <v>19</v>
      </c>
      <c r="N323" s="214" t="s">
        <v>43</v>
      </c>
      <c r="O323" s="85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130</v>
      </c>
      <c r="AT323" s="217" t="s">
        <v>125</v>
      </c>
      <c r="AU323" s="217" t="s">
        <v>77</v>
      </c>
      <c r="AY323" s="18" t="s">
        <v>123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77</v>
      </c>
      <c r="BK323" s="218">
        <f>ROUND(I323*H323,2)</f>
        <v>0</v>
      </c>
      <c r="BL323" s="18" t="s">
        <v>130</v>
      </c>
      <c r="BM323" s="217" t="s">
        <v>1297</v>
      </c>
    </row>
    <row r="324" s="2" customFormat="1" ht="16.5" customHeight="1">
      <c r="A324" s="39"/>
      <c r="B324" s="40"/>
      <c r="C324" s="205" t="s">
        <v>1298</v>
      </c>
      <c r="D324" s="205" t="s">
        <v>125</v>
      </c>
      <c r="E324" s="207" t="s">
        <v>1299</v>
      </c>
      <c r="F324" s="208" t="s">
        <v>1300</v>
      </c>
      <c r="G324" s="209" t="s">
        <v>246</v>
      </c>
      <c r="H324" s="210">
        <v>16</v>
      </c>
      <c r="I324" s="211"/>
      <c r="J324" s="212">
        <f>ROUND(I324*H324,2)</f>
        <v>0</v>
      </c>
      <c r="K324" s="208" t="s">
        <v>19</v>
      </c>
      <c r="L324" s="45"/>
      <c r="M324" s="213" t="s">
        <v>19</v>
      </c>
      <c r="N324" s="214" t="s">
        <v>43</v>
      </c>
      <c r="O324" s="85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7" t="s">
        <v>130</v>
      </c>
      <c r="AT324" s="217" t="s">
        <v>125</v>
      </c>
      <c r="AU324" s="217" t="s">
        <v>77</v>
      </c>
      <c r="AY324" s="18" t="s">
        <v>123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8" t="s">
        <v>77</v>
      </c>
      <c r="BK324" s="218">
        <f>ROUND(I324*H324,2)</f>
        <v>0</v>
      </c>
      <c r="BL324" s="18" t="s">
        <v>130</v>
      </c>
      <c r="BM324" s="217" t="s">
        <v>1301</v>
      </c>
    </row>
    <row r="325" s="2" customFormat="1" ht="16.5" customHeight="1">
      <c r="A325" s="39"/>
      <c r="B325" s="40"/>
      <c r="C325" s="205" t="s">
        <v>1302</v>
      </c>
      <c r="D325" s="205" t="s">
        <v>125</v>
      </c>
      <c r="E325" s="207" t="s">
        <v>1303</v>
      </c>
      <c r="F325" s="208" t="s">
        <v>1304</v>
      </c>
      <c r="G325" s="209" t="s">
        <v>547</v>
      </c>
      <c r="H325" s="210">
        <v>6</v>
      </c>
      <c r="I325" s="211"/>
      <c r="J325" s="212">
        <f>ROUND(I325*H325,2)</f>
        <v>0</v>
      </c>
      <c r="K325" s="208" t="s">
        <v>19</v>
      </c>
      <c r="L325" s="45"/>
      <c r="M325" s="213" t="s">
        <v>19</v>
      </c>
      <c r="N325" s="214" t="s">
        <v>43</v>
      </c>
      <c r="O325" s="85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130</v>
      </c>
      <c r="AT325" s="217" t="s">
        <v>125</v>
      </c>
      <c r="AU325" s="217" t="s">
        <v>77</v>
      </c>
      <c r="AY325" s="18" t="s">
        <v>123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77</v>
      </c>
      <c r="BK325" s="218">
        <f>ROUND(I325*H325,2)</f>
        <v>0</v>
      </c>
      <c r="BL325" s="18" t="s">
        <v>130</v>
      </c>
      <c r="BM325" s="217" t="s">
        <v>1305</v>
      </c>
    </row>
    <row r="326" s="2" customFormat="1" ht="16.5" customHeight="1">
      <c r="A326" s="39"/>
      <c r="B326" s="40"/>
      <c r="C326" s="205" t="s">
        <v>1306</v>
      </c>
      <c r="D326" s="205" t="s">
        <v>125</v>
      </c>
      <c r="E326" s="207" t="s">
        <v>1307</v>
      </c>
      <c r="F326" s="208" t="s">
        <v>1308</v>
      </c>
      <c r="G326" s="209" t="s">
        <v>246</v>
      </c>
      <c r="H326" s="210">
        <v>15</v>
      </c>
      <c r="I326" s="211"/>
      <c r="J326" s="212">
        <f>ROUND(I326*H326,2)</f>
        <v>0</v>
      </c>
      <c r="K326" s="208" t="s">
        <v>19</v>
      </c>
      <c r="L326" s="45"/>
      <c r="M326" s="213" t="s">
        <v>19</v>
      </c>
      <c r="N326" s="214" t="s">
        <v>43</v>
      </c>
      <c r="O326" s="85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7" t="s">
        <v>130</v>
      </c>
      <c r="AT326" s="217" t="s">
        <v>125</v>
      </c>
      <c r="AU326" s="217" t="s">
        <v>77</v>
      </c>
      <c r="AY326" s="18" t="s">
        <v>123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8" t="s">
        <v>77</v>
      </c>
      <c r="BK326" s="218">
        <f>ROUND(I326*H326,2)</f>
        <v>0</v>
      </c>
      <c r="BL326" s="18" t="s">
        <v>130</v>
      </c>
      <c r="BM326" s="217" t="s">
        <v>1309</v>
      </c>
    </row>
    <row r="327" s="2" customFormat="1" ht="33" customHeight="1">
      <c r="A327" s="39"/>
      <c r="B327" s="40"/>
      <c r="C327" s="205" t="s">
        <v>1310</v>
      </c>
      <c r="D327" s="205" t="s">
        <v>125</v>
      </c>
      <c r="E327" s="207" t="s">
        <v>1311</v>
      </c>
      <c r="F327" s="208" t="s">
        <v>1312</v>
      </c>
      <c r="G327" s="209" t="s">
        <v>246</v>
      </c>
      <c r="H327" s="210">
        <v>19</v>
      </c>
      <c r="I327" s="211"/>
      <c r="J327" s="212">
        <f>ROUND(I327*H327,2)</f>
        <v>0</v>
      </c>
      <c r="K327" s="208" t="s">
        <v>19</v>
      </c>
      <c r="L327" s="45"/>
      <c r="M327" s="213" t="s">
        <v>19</v>
      </c>
      <c r="N327" s="214" t="s">
        <v>43</v>
      </c>
      <c r="O327" s="85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130</v>
      </c>
      <c r="AT327" s="217" t="s">
        <v>125</v>
      </c>
      <c r="AU327" s="217" t="s">
        <v>77</v>
      </c>
      <c r="AY327" s="18" t="s">
        <v>123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77</v>
      </c>
      <c r="BK327" s="218">
        <f>ROUND(I327*H327,2)</f>
        <v>0</v>
      </c>
      <c r="BL327" s="18" t="s">
        <v>130</v>
      </c>
      <c r="BM327" s="217" t="s">
        <v>1313</v>
      </c>
    </row>
    <row r="328" s="2" customFormat="1" ht="16.5" customHeight="1">
      <c r="A328" s="39"/>
      <c r="B328" s="40"/>
      <c r="C328" s="205" t="s">
        <v>1314</v>
      </c>
      <c r="D328" s="205" t="s">
        <v>125</v>
      </c>
      <c r="E328" s="207" t="s">
        <v>1315</v>
      </c>
      <c r="F328" s="208" t="s">
        <v>1316</v>
      </c>
      <c r="G328" s="209" t="s">
        <v>547</v>
      </c>
      <c r="H328" s="210">
        <v>1</v>
      </c>
      <c r="I328" s="211"/>
      <c r="J328" s="212">
        <f>ROUND(I328*H328,2)</f>
        <v>0</v>
      </c>
      <c r="K328" s="208" t="s">
        <v>19</v>
      </c>
      <c r="L328" s="45"/>
      <c r="M328" s="213" t="s">
        <v>19</v>
      </c>
      <c r="N328" s="214" t="s">
        <v>43</v>
      </c>
      <c r="O328" s="85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130</v>
      </c>
      <c r="AT328" s="217" t="s">
        <v>125</v>
      </c>
      <c r="AU328" s="217" t="s">
        <v>77</v>
      </c>
      <c r="AY328" s="18" t="s">
        <v>123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77</v>
      </c>
      <c r="BK328" s="218">
        <f>ROUND(I328*H328,2)</f>
        <v>0</v>
      </c>
      <c r="BL328" s="18" t="s">
        <v>130</v>
      </c>
      <c r="BM328" s="217" t="s">
        <v>1317</v>
      </c>
    </row>
    <row r="329" s="2" customFormat="1" ht="16.5" customHeight="1">
      <c r="A329" s="39"/>
      <c r="B329" s="40"/>
      <c r="C329" s="205" t="s">
        <v>1318</v>
      </c>
      <c r="D329" s="205" t="s">
        <v>125</v>
      </c>
      <c r="E329" s="207" t="s">
        <v>1319</v>
      </c>
      <c r="F329" s="208" t="s">
        <v>1320</v>
      </c>
      <c r="G329" s="209" t="s">
        <v>547</v>
      </c>
      <c r="H329" s="210">
        <v>1</v>
      </c>
      <c r="I329" s="211"/>
      <c r="J329" s="212">
        <f>ROUND(I329*H329,2)</f>
        <v>0</v>
      </c>
      <c r="K329" s="208" t="s">
        <v>19</v>
      </c>
      <c r="L329" s="45"/>
      <c r="M329" s="271" t="s">
        <v>19</v>
      </c>
      <c r="N329" s="272" t="s">
        <v>43</v>
      </c>
      <c r="O329" s="273"/>
      <c r="P329" s="274">
        <f>O329*H329</f>
        <v>0</v>
      </c>
      <c r="Q329" s="274">
        <v>0</v>
      </c>
      <c r="R329" s="274">
        <f>Q329*H329</f>
        <v>0</v>
      </c>
      <c r="S329" s="274">
        <v>0</v>
      </c>
      <c r="T329" s="27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7" t="s">
        <v>130</v>
      </c>
      <c r="AT329" s="217" t="s">
        <v>125</v>
      </c>
      <c r="AU329" s="217" t="s">
        <v>77</v>
      </c>
      <c r="AY329" s="18" t="s">
        <v>123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77</v>
      </c>
      <c r="BK329" s="218">
        <f>ROUND(I329*H329,2)</f>
        <v>0</v>
      </c>
      <c r="BL329" s="18" t="s">
        <v>130</v>
      </c>
      <c r="BM329" s="217" t="s">
        <v>1321</v>
      </c>
    </row>
    <row r="330" s="2" customFormat="1" ht="6.96" customHeight="1">
      <c r="A330" s="39"/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45"/>
      <c r="M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</sheetData>
  <sheetProtection sheet="1" autoFilter="0" formatColumns="0" formatRows="0" objects="1" scenarios="1" spinCount="100000" saltValue="rlHWKwHECNApPtnByR12BI01YkHIIUsLkbcN9V14PzpLGt8y9ZTPt27OjR3WTstrmZC3FayrI2MBw++QumhDjw==" hashValue="f4WIV7s1viWl4QtCFGz8yJgXUWv+X6zO3jOvNJGQC71qabx+s3xzpn+DQxguzXWMy60HCFSg4sgGMZzfuoHXFQ==" algorithmName="SHA-512" password="CC35"/>
  <autoFilter ref="C85:K3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Úprava vnitřních prostor budovy F2 - revize R01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1322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ROUND((SUM(BE84:BE98)),  2)</f>
        <v>0</v>
      </c>
      <c r="G33" s="39"/>
      <c r="H33" s="39"/>
      <c r="I33" s="149">
        <v>0.20999999999999999</v>
      </c>
      <c r="J33" s="148">
        <f>ROUND(((SUM(BE84:BE98))*I33),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ROUND((SUM(BF84:BF98)),  2)</f>
        <v>0</v>
      </c>
      <c r="G34" s="39"/>
      <c r="H34" s="39"/>
      <c r="I34" s="149">
        <v>0.14999999999999999</v>
      </c>
      <c r="J34" s="148">
        <f>ROUND(((SUM(BF84:BF98))*I34),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Úprava vnitřních prostor budovy F2 - revize R01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3 - Vedlejší rozpočtové náklady pro úpravu vnitřních prostor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14. 12. 2023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Technická univerzita v Liberci, Studentská 1402/2</v>
      </c>
      <c r="G54" s="41"/>
      <c r="H54" s="41"/>
      <c r="I54" s="33" t="s">
        <v>31</v>
      </c>
      <c r="J54" s="37" t="str">
        <f>E21</f>
        <v>Architektonická kancelář FUA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PROPOS Liberec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1323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1324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1325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1326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1327</v>
      </c>
      <c r="E64" s="175"/>
      <c r="F64" s="175"/>
      <c r="G64" s="175"/>
      <c r="H64" s="175"/>
      <c r="I64" s="175"/>
      <c r="J64" s="176">
        <f>J96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Úprava vnitřních prostor budovy F2 - revize R01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3 - Vedlejší rozpočtové náklady pro úpravu vnitřních prostor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Liberec</v>
      </c>
      <c r="G78" s="41"/>
      <c r="H78" s="41"/>
      <c r="I78" s="33" t="s">
        <v>23</v>
      </c>
      <c r="J78" s="73" t="str">
        <f>IF(J12="","",J12)</f>
        <v>14. 12. 2023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25</v>
      </c>
      <c r="D80" s="41"/>
      <c r="E80" s="41"/>
      <c r="F80" s="28" t="str">
        <f>E15</f>
        <v>Technická univerzita v Liberci, Studentská 1402/2</v>
      </c>
      <c r="G80" s="41"/>
      <c r="H80" s="41"/>
      <c r="I80" s="33" t="s">
        <v>31</v>
      </c>
      <c r="J80" s="37" t="str">
        <f>E21</f>
        <v>Architektonická kancelář FUA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PROPOS Liberec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109</v>
      </c>
      <c r="D83" s="181" t="s">
        <v>57</v>
      </c>
      <c r="E83" s="181" t="s">
        <v>53</v>
      </c>
      <c r="F83" s="181" t="s">
        <v>54</v>
      </c>
      <c r="G83" s="181" t="s">
        <v>110</v>
      </c>
      <c r="H83" s="181" t="s">
        <v>111</v>
      </c>
      <c r="I83" s="181" t="s">
        <v>112</v>
      </c>
      <c r="J83" s="181" t="s">
        <v>92</v>
      </c>
      <c r="K83" s="182" t="s">
        <v>113</v>
      </c>
      <c r="L83" s="183"/>
      <c r="M83" s="93" t="s">
        <v>19</v>
      </c>
      <c r="N83" s="94" t="s">
        <v>42</v>
      </c>
      <c r="O83" s="94" t="s">
        <v>114</v>
      </c>
      <c r="P83" s="94" t="s">
        <v>115</v>
      </c>
      <c r="Q83" s="94" t="s">
        <v>116</v>
      </c>
      <c r="R83" s="94" t="s">
        <v>117</v>
      </c>
      <c r="S83" s="94" t="s">
        <v>118</v>
      </c>
      <c r="T83" s="95" t="s">
        <v>119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120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93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1328</v>
      </c>
      <c r="F85" s="192" t="s">
        <v>1329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P86+P89+P94+P96</f>
        <v>0</v>
      </c>
      <c r="Q85" s="197"/>
      <c r="R85" s="198">
        <f>R86+R89+R94+R96</f>
        <v>0</v>
      </c>
      <c r="S85" s="197"/>
      <c r="T85" s="199">
        <f>T86+T89+T94+T96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161</v>
      </c>
      <c r="AT85" s="201" t="s">
        <v>71</v>
      </c>
      <c r="AU85" s="201" t="s">
        <v>72</v>
      </c>
      <c r="AY85" s="200" t="s">
        <v>123</v>
      </c>
      <c r="BK85" s="202">
        <f>BK86+BK89+BK94+BK96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1330</v>
      </c>
      <c r="F86" s="203" t="s">
        <v>1331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161</v>
      </c>
      <c r="AT86" s="201" t="s">
        <v>71</v>
      </c>
      <c r="AU86" s="201" t="s">
        <v>77</v>
      </c>
      <c r="AY86" s="200" t="s">
        <v>123</v>
      </c>
      <c r="BK86" s="202">
        <f>SUM(BK87:BK88)</f>
        <v>0</v>
      </c>
    </row>
    <row r="87" s="2" customFormat="1" ht="16.5" customHeight="1">
      <c r="A87" s="39"/>
      <c r="B87" s="40"/>
      <c r="C87" s="205" t="s">
        <v>77</v>
      </c>
      <c r="D87" s="206" t="s">
        <v>125</v>
      </c>
      <c r="E87" s="207" t="s">
        <v>1332</v>
      </c>
      <c r="F87" s="208" t="s">
        <v>1333</v>
      </c>
      <c r="G87" s="209" t="s">
        <v>257</v>
      </c>
      <c r="H87" s="210">
        <v>1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43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130</v>
      </c>
      <c r="AT87" s="217" t="s">
        <v>125</v>
      </c>
      <c r="AU87" s="217" t="s">
        <v>81</v>
      </c>
      <c r="AY87" s="18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77</v>
      </c>
      <c r="BK87" s="218">
        <f>ROUND(I87*H87,2)</f>
        <v>0</v>
      </c>
      <c r="BL87" s="18" t="s">
        <v>130</v>
      </c>
      <c r="BM87" s="217" t="s">
        <v>1334</v>
      </c>
    </row>
    <row r="88" s="2" customFormat="1" ht="24.15" customHeight="1">
      <c r="A88" s="39"/>
      <c r="B88" s="40"/>
      <c r="C88" s="205" t="s">
        <v>81</v>
      </c>
      <c r="D88" s="206" t="s">
        <v>125</v>
      </c>
      <c r="E88" s="207" t="s">
        <v>1335</v>
      </c>
      <c r="F88" s="208" t="s">
        <v>1336</v>
      </c>
      <c r="G88" s="209" t="s">
        <v>257</v>
      </c>
      <c r="H88" s="210">
        <v>1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43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130</v>
      </c>
      <c r="AT88" s="217" t="s">
        <v>125</v>
      </c>
      <c r="AU88" s="217" t="s">
        <v>81</v>
      </c>
      <c r="AY88" s="18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77</v>
      </c>
      <c r="BK88" s="218">
        <f>ROUND(I88*H88,2)</f>
        <v>0</v>
      </c>
      <c r="BL88" s="18" t="s">
        <v>130</v>
      </c>
      <c r="BM88" s="217" t="s">
        <v>1337</v>
      </c>
    </row>
    <row r="89" s="12" customFormat="1" ht="22.8" customHeight="1">
      <c r="A89" s="12"/>
      <c r="B89" s="189"/>
      <c r="C89" s="190"/>
      <c r="D89" s="191" t="s">
        <v>71</v>
      </c>
      <c r="E89" s="203" t="s">
        <v>1338</v>
      </c>
      <c r="F89" s="203" t="s">
        <v>1339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SUM(P90:P93)</f>
        <v>0</v>
      </c>
      <c r="Q89" s="197"/>
      <c r="R89" s="198">
        <f>SUM(R90:R93)</f>
        <v>0</v>
      </c>
      <c r="S89" s="197"/>
      <c r="T89" s="199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161</v>
      </c>
      <c r="AT89" s="201" t="s">
        <v>71</v>
      </c>
      <c r="AU89" s="201" t="s">
        <v>77</v>
      </c>
      <c r="AY89" s="200" t="s">
        <v>123</v>
      </c>
      <c r="BK89" s="202">
        <f>SUM(BK90:BK93)</f>
        <v>0</v>
      </c>
    </row>
    <row r="90" s="2" customFormat="1" ht="16.5" customHeight="1">
      <c r="A90" s="39"/>
      <c r="B90" s="40"/>
      <c r="C90" s="205" t="s">
        <v>84</v>
      </c>
      <c r="D90" s="206" t="s">
        <v>125</v>
      </c>
      <c r="E90" s="207" t="s">
        <v>1340</v>
      </c>
      <c r="F90" s="208" t="s">
        <v>1341</v>
      </c>
      <c r="G90" s="209" t="s">
        <v>257</v>
      </c>
      <c r="H90" s="210">
        <v>1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43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130</v>
      </c>
      <c r="AT90" s="217" t="s">
        <v>125</v>
      </c>
      <c r="AU90" s="217" t="s">
        <v>81</v>
      </c>
      <c r="AY90" s="18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77</v>
      </c>
      <c r="BK90" s="218">
        <f>ROUND(I90*H90,2)</f>
        <v>0</v>
      </c>
      <c r="BL90" s="18" t="s">
        <v>130</v>
      </c>
      <c r="BM90" s="217" t="s">
        <v>1342</v>
      </c>
    </row>
    <row r="91" s="2" customFormat="1" ht="16.5" customHeight="1">
      <c r="A91" s="39"/>
      <c r="B91" s="40"/>
      <c r="C91" s="205" t="s">
        <v>130</v>
      </c>
      <c r="D91" s="206" t="s">
        <v>125</v>
      </c>
      <c r="E91" s="207" t="s">
        <v>1343</v>
      </c>
      <c r="F91" s="208" t="s">
        <v>1344</v>
      </c>
      <c r="G91" s="209" t="s">
        <v>257</v>
      </c>
      <c r="H91" s="210">
        <v>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43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130</v>
      </c>
      <c r="AT91" s="217" t="s">
        <v>125</v>
      </c>
      <c r="AU91" s="217" t="s">
        <v>81</v>
      </c>
      <c r="AY91" s="18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77</v>
      </c>
      <c r="BK91" s="218">
        <f>ROUND(I91*H91,2)</f>
        <v>0</v>
      </c>
      <c r="BL91" s="18" t="s">
        <v>130</v>
      </c>
      <c r="BM91" s="217" t="s">
        <v>1345</v>
      </c>
    </row>
    <row r="92" s="2" customFormat="1" ht="16.5" customHeight="1">
      <c r="A92" s="39"/>
      <c r="B92" s="40"/>
      <c r="C92" s="205" t="s">
        <v>161</v>
      </c>
      <c r="D92" s="206" t="s">
        <v>125</v>
      </c>
      <c r="E92" s="207" t="s">
        <v>1346</v>
      </c>
      <c r="F92" s="208" t="s">
        <v>1347</v>
      </c>
      <c r="G92" s="209" t="s">
        <v>257</v>
      </c>
      <c r="H92" s="210">
        <v>1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130</v>
      </c>
      <c r="AT92" s="217" t="s">
        <v>125</v>
      </c>
      <c r="AU92" s="217" t="s">
        <v>81</v>
      </c>
      <c r="AY92" s="18" t="s">
        <v>123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77</v>
      </c>
      <c r="BK92" s="218">
        <f>ROUND(I92*H92,2)</f>
        <v>0</v>
      </c>
      <c r="BL92" s="18" t="s">
        <v>130</v>
      </c>
      <c r="BM92" s="217" t="s">
        <v>1348</v>
      </c>
    </row>
    <row r="93" s="2" customFormat="1" ht="16.5" customHeight="1">
      <c r="A93" s="39"/>
      <c r="B93" s="40"/>
      <c r="C93" s="205" t="s">
        <v>151</v>
      </c>
      <c r="D93" s="206" t="s">
        <v>125</v>
      </c>
      <c r="E93" s="207" t="s">
        <v>1349</v>
      </c>
      <c r="F93" s="208" t="s">
        <v>1350</v>
      </c>
      <c r="G93" s="209" t="s">
        <v>257</v>
      </c>
      <c r="H93" s="210">
        <v>1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43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130</v>
      </c>
      <c r="AT93" s="217" t="s">
        <v>125</v>
      </c>
      <c r="AU93" s="217" t="s">
        <v>81</v>
      </c>
      <c r="AY93" s="18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77</v>
      </c>
      <c r="BK93" s="218">
        <f>ROUND(I93*H93,2)</f>
        <v>0</v>
      </c>
      <c r="BL93" s="18" t="s">
        <v>130</v>
      </c>
      <c r="BM93" s="217" t="s">
        <v>1351</v>
      </c>
    </row>
    <row r="94" s="12" customFormat="1" ht="22.8" customHeight="1">
      <c r="A94" s="12"/>
      <c r="B94" s="189"/>
      <c r="C94" s="190"/>
      <c r="D94" s="191" t="s">
        <v>71</v>
      </c>
      <c r="E94" s="203" t="s">
        <v>1352</v>
      </c>
      <c r="F94" s="203" t="s">
        <v>1353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</v>
      </c>
      <c r="S94" s="197"/>
      <c r="T94" s="19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161</v>
      </c>
      <c r="AT94" s="201" t="s">
        <v>71</v>
      </c>
      <c r="AU94" s="201" t="s">
        <v>77</v>
      </c>
      <c r="AY94" s="200" t="s">
        <v>123</v>
      </c>
      <c r="BK94" s="202">
        <f>BK95</f>
        <v>0</v>
      </c>
    </row>
    <row r="95" s="2" customFormat="1" ht="16.5" customHeight="1">
      <c r="A95" s="39"/>
      <c r="B95" s="40"/>
      <c r="C95" s="205" t="s">
        <v>177</v>
      </c>
      <c r="D95" s="206" t="s">
        <v>125</v>
      </c>
      <c r="E95" s="207" t="s">
        <v>1354</v>
      </c>
      <c r="F95" s="208" t="s">
        <v>1355</v>
      </c>
      <c r="G95" s="209" t="s">
        <v>257</v>
      </c>
      <c r="H95" s="210">
        <v>1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43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130</v>
      </c>
      <c r="AT95" s="217" t="s">
        <v>125</v>
      </c>
      <c r="AU95" s="217" t="s">
        <v>81</v>
      </c>
      <c r="AY95" s="18" t="s">
        <v>123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77</v>
      </c>
      <c r="BK95" s="218">
        <f>ROUND(I95*H95,2)</f>
        <v>0</v>
      </c>
      <c r="BL95" s="18" t="s">
        <v>130</v>
      </c>
      <c r="BM95" s="217" t="s">
        <v>1356</v>
      </c>
    </row>
    <row r="96" s="12" customFormat="1" ht="22.8" customHeight="1">
      <c r="A96" s="12"/>
      <c r="B96" s="189"/>
      <c r="C96" s="190"/>
      <c r="D96" s="191" t="s">
        <v>71</v>
      </c>
      <c r="E96" s="203" t="s">
        <v>1357</v>
      </c>
      <c r="F96" s="203" t="s">
        <v>1358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SUM(P97:P98)</f>
        <v>0</v>
      </c>
      <c r="Q96" s="197"/>
      <c r="R96" s="198">
        <f>SUM(R97:R98)</f>
        <v>0</v>
      </c>
      <c r="S96" s="197"/>
      <c r="T96" s="19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161</v>
      </c>
      <c r="AT96" s="201" t="s">
        <v>71</v>
      </c>
      <c r="AU96" s="201" t="s">
        <v>77</v>
      </c>
      <c r="AY96" s="200" t="s">
        <v>123</v>
      </c>
      <c r="BK96" s="202">
        <f>SUM(BK97:BK98)</f>
        <v>0</v>
      </c>
    </row>
    <row r="97" s="2" customFormat="1" ht="16.5" customHeight="1">
      <c r="A97" s="39"/>
      <c r="B97" s="40"/>
      <c r="C97" s="205" t="s">
        <v>183</v>
      </c>
      <c r="D97" s="206" t="s">
        <v>125</v>
      </c>
      <c r="E97" s="207" t="s">
        <v>1359</v>
      </c>
      <c r="F97" s="208" t="s">
        <v>1360</v>
      </c>
      <c r="G97" s="209" t="s">
        <v>257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43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130</v>
      </c>
      <c r="AT97" s="217" t="s">
        <v>125</v>
      </c>
      <c r="AU97" s="217" t="s">
        <v>81</v>
      </c>
      <c r="AY97" s="18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77</v>
      </c>
      <c r="BK97" s="218">
        <f>ROUND(I97*H97,2)</f>
        <v>0</v>
      </c>
      <c r="BL97" s="18" t="s">
        <v>130</v>
      </c>
      <c r="BM97" s="217" t="s">
        <v>1361</v>
      </c>
    </row>
    <row r="98" s="2" customFormat="1" ht="16.5" customHeight="1">
      <c r="A98" s="39"/>
      <c r="B98" s="40"/>
      <c r="C98" s="205" t="s">
        <v>191</v>
      </c>
      <c r="D98" s="206" t="s">
        <v>125</v>
      </c>
      <c r="E98" s="207" t="s">
        <v>1362</v>
      </c>
      <c r="F98" s="208" t="s">
        <v>1363</v>
      </c>
      <c r="G98" s="209" t="s">
        <v>257</v>
      </c>
      <c r="H98" s="210">
        <v>1</v>
      </c>
      <c r="I98" s="211"/>
      <c r="J98" s="212">
        <f>ROUND(I98*H98,2)</f>
        <v>0</v>
      </c>
      <c r="K98" s="208" t="s">
        <v>19</v>
      </c>
      <c r="L98" s="45"/>
      <c r="M98" s="271" t="s">
        <v>19</v>
      </c>
      <c r="N98" s="272" t="s">
        <v>43</v>
      </c>
      <c r="O98" s="273"/>
      <c r="P98" s="274">
        <f>O98*H98</f>
        <v>0</v>
      </c>
      <c r="Q98" s="274">
        <v>0</v>
      </c>
      <c r="R98" s="274">
        <f>Q98*H98</f>
        <v>0</v>
      </c>
      <c r="S98" s="274">
        <v>0</v>
      </c>
      <c r="T98" s="27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130</v>
      </c>
      <c r="AT98" s="217" t="s">
        <v>125</v>
      </c>
      <c r="AU98" s="217" t="s">
        <v>81</v>
      </c>
      <c r="AY98" s="18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77</v>
      </c>
      <c r="BK98" s="218">
        <f>ROUND(I98*H98,2)</f>
        <v>0</v>
      </c>
      <c r="BL98" s="18" t="s">
        <v>130</v>
      </c>
      <c r="BM98" s="217" t="s">
        <v>1364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6CybluI4RzvabOFjem2ijJtvgHksR5nm9NCVdNztIo4ISxfzWNFbtXrji2AqCdJeBtH6TnoKu1BAQRGGZQaS1w==" hashValue="mArfW24yTN9i0gRLLihmTj89ZXdD+msb4cfJdrqpcHOS2gCG/7KoyFTEvpwZbn4KFpWQ/OAE6ZEeafCbh3qx0w==" algorithmName="SHA-512" password="CC35"/>
  <autoFilter ref="C83:K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1365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1366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1367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1368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1369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1370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1371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1372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1373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1374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1375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1376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1377</v>
      </c>
      <c r="F19" s="287" t="s">
        <v>1378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1379</v>
      </c>
      <c r="F20" s="287" t="s">
        <v>1380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1381</v>
      </c>
      <c r="F21" s="287" t="s">
        <v>1382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1383</v>
      </c>
      <c r="F22" s="287" t="s">
        <v>1384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1385</v>
      </c>
      <c r="F23" s="287" t="s">
        <v>1386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1387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1388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1389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1390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1391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1392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1393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1394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1395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109</v>
      </c>
      <c r="F36" s="287"/>
      <c r="G36" s="287" t="s">
        <v>1396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1397</v>
      </c>
      <c r="F37" s="287"/>
      <c r="G37" s="287" t="s">
        <v>1398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1399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1400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110</v>
      </c>
      <c r="F40" s="287"/>
      <c r="G40" s="287" t="s">
        <v>1401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111</v>
      </c>
      <c r="F41" s="287"/>
      <c r="G41" s="287" t="s">
        <v>1402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1403</v>
      </c>
      <c r="F42" s="287"/>
      <c r="G42" s="287" t="s">
        <v>1404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1405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1406</v>
      </c>
      <c r="F44" s="287"/>
      <c r="G44" s="287" t="s">
        <v>1407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113</v>
      </c>
      <c r="F45" s="287"/>
      <c r="G45" s="287" t="s">
        <v>1408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1409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1410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1411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1412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1413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1414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1415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1416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1417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1418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1419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1420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1421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1422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1423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1424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1425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1426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1427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1428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1429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1430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1431</v>
      </c>
      <c r="D76" s="305"/>
      <c r="E76" s="305"/>
      <c r="F76" s="305" t="s">
        <v>1432</v>
      </c>
      <c r="G76" s="306"/>
      <c r="H76" s="305" t="s">
        <v>54</v>
      </c>
      <c r="I76" s="305" t="s">
        <v>57</v>
      </c>
      <c r="J76" s="305" t="s">
        <v>1433</v>
      </c>
      <c r="K76" s="304"/>
    </row>
    <row r="77" s="1" customFormat="1" ht="17.25" customHeight="1">
      <c r="B77" s="302"/>
      <c r="C77" s="307" t="s">
        <v>1434</v>
      </c>
      <c r="D77" s="307"/>
      <c r="E77" s="307"/>
      <c r="F77" s="308" t="s">
        <v>1435</v>
      </c>
      <c r="G77" s="309"/>
      <c r="H77" s="307"/>
      <c r="I77" s="307"/>
      <c r="J77" s="307" t="s">
        <v>1436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1437</v>
      </c>
      <c r="G79" s="314"/>
      <c r="H79" s="290" t="s">
        <v>1438</v>
      </c>
      <c r="I79" s="290" t="s">
        <v>1439</v>
      </c>
      <c r="J79" s="290">
        <v>20</v>
      </c>
      <c r="K79" s="304"/>
    </row>
    <row r="80" s="1" customFormat="1" ht="15" customHeight="1">
      <c r="B80" s="302"/>
      <c r="C80" s="290" t="s">
        <v>1440</v>
      </c>
      <c r="D80" s="290"/>
      <c r="E80" s="290"/>
      <c r="F80" s="313" t="s">
        <v>1437</v>
      </c>
      <c r="G80" s="314"/>
      <c r="H80" s="290" t="s">
        <v>1441</v>
      </c>
      <c r="I80" s="290" t="s">
        <v>1439</v>
      </c>
      <c r="J80" s="290">
        <v>120</v>
      </c>
      <c r="K80" s="304"/>
    </row>
    <row r="81" s="1" customFormat="1" ht="15" customHeight="1">
      <c r="B81" s="315"/>
      <c r="C81" s="290" t="s">
        <v>1442</v>
      </c>
      <c r="D81" s="290"/>
      <c r="E81" s="290"/>
      <c r="F81" s="313" t="s">
        <v>1443</v>
      </c>
      <c r="G81" s="314"/>
      <c r="H81" s="290" t="s">
        <v>1444</v>
      </c>
      <c r="I81" s="290" t="s">
        <v>1439</v>
      </c>
      <c r="J81" s="290">
        <v>50</v>
      </c>
      <c r="K81" s="304"/>
    </row>
    <row r="82" s="1" customFormat="1" ht="15" customHeight="1">
      <c r="B82" s="315"/>
      <c r="C82" s="290" t="s">
        <v>1445</v>
      </c>
      <c r="D82" s="290"/>
      <c r="E82" s="290"/>
      <c r="F82" s="313" t="s">
        <v>1437</v>
      </c>
      <c r="G82" s="314"/>
      <c r="H82" s="290" t="s">
        <v>1446</v>
      </c>
      <c r="I82" s="290" t="s">
        <v>1447</v>
      </c>
      <c r="J82" s="290"/>
      <c r="K82" s="304"/>
    </row>
    <row r="83" s="1" customFormat="1" ht="15" customHeight="1">
      <c r="B83" s="315"/>
      <c r="C83" s="316" t="s">
        <v>1448</v>
      </c>
      <c r="D83" s="316"/>
      <c r="E83" s="316"/>
      <c r="F83" s="317" t="s">
        <v>1443</v>
      </c>
      <c r="G83" s="316"/>
      <c r="H83" s="316" t="s">
        <v>1449</v>
      </c>
      <c r="I83" s="316" t="s">
        <v>1439</v>
      </c>
      <c r="J83" s="316">
        <v>15</v>
      </c>
      <c r="K83" s="304"/>
    </row>
    <row r="84" s="1" customFormat="1" ht="15" customHeight="1">
      <c r="B84" s="315"/>
      <c r="C84" s="316" t="s">
        <v>1450</v>
      </c>
      <c r="D84" s="316"/>
      <c r="E84" s="316"/>
      <c r="F84" s="317" t="s">
        <v>1443</v>
      </c>
      <c r="G84" s="316"/>
      <c r="H84" s="316" t="s">
        <v>1451</v>
      </c>
      <c r="I84" s="316" t="s">
        <v>1439</v>
      </c>
      <c r="J84" s="316">
        <v>15</v>
      </c>
      <c r="K84" s="304"/>
    </row>
    <row r="85" s="1" customFormat="1" ht="15" customHeight="1">
      <c r="B85" s="315"/>
      <c r="C85" s="316" t="s">
        <v>1452</v>
      </c>
      <c r="D85" s="316"/>
      <c r="E85" s="316"/>
      <c r="F85" s="317" t="s">
        <v>1443</v>
      </c>
      <c r="G85" s="316"/>
      <c r="H85" s="316" t="s">
        <v>1453</v>
      </c>
      <c r="I85" s="316" t="s">
        <v>1439</v>
      </c>
      <c r="J85" s="316">
        <v>20</v>
      </c>
      <c r="K85" s="304"/>
    </row>
    <row r="86" s="1" customFormat="1" ht="15" customHeight="1">
      <c r="B86" s="315"/>
      <c r="C86" s="316" t="s">
        <v>1454</v>
      </c>
      <c r="D86" s="316"/>
      <c r="E86" s="316"/>
      <c r="F86" s="317" t="s">
        <v>1443</v>
      </c>
      <c r="G86" s="316"/>
      <c r="H86" s="316" t="s">
        <v>1455</v>
      </c>
      <c r="I86" s="316" t="s">
        <v>1439</v>
      </c>
      <c r="J86" s="316">
        <v>20</v>
      </c>
      <c r="K86" s="304"/>
    </row>
    <row r="87" s="1" customFormat="1" ht="15" customHeight="1">
      <c r="B87" s="315"/>
      <c r="C87" s="290" t="s">
        <v>1456</v>
      </c>
      <c r="D87" s="290"/>
      <c r="E87" s="290"/>
      <c r="F87" s="313" t="s">
        <v>1443</v>
      </c>
      <c r="G87" s="314"/>
      <c r="H87" s="290" t="s">
        <v>1457</v>
      </c>
      <c r="I87" s="290" t="s">
        <v>1439</v>
      </c>
      <c r="J87" s="290">
        <v>50</v>
      </c>
      <c r="K87" s="304"/>
    </row>
    <row r="88" s="1" customFormat="1" ht="15" customHeight="1">
      <c r="B88" s="315"/>
      <c r="C88" s="290" t="s">
        <v>1458</v>
      </c>
      <c r="D88" s="290"/>
      <c r="E88" s="290"/>
      <c r="F88" s="313" t="s">
        <v>1443</v>
      </c>
      <c r="G88" s="314"/>
      <c r="H88" s="290" t="s">
        <v>1459</v>
      </c>
      <c r="I88" s="290" t="s">
        <v>1439</v>
      </c>
      <c r="J88" s="290">
        <v>20</v>
      </c>
      <c r="K88" s="304"/>
    </row>
    <row r="89" s="1" customFormat="1" ht="15" customHeight="1">
      <c r="B89" s="315"/>
      <c r="C89" s="290" t="s">
        <v>1460</v>
      </c>
      <c r="D89" s="290"/>
      <c r="E89" s="290"/>
      <c r="F89" s="313" t="s">
        <v>1443</v>
      </c>
      <c r="G89" s="314"/>
      <c r="H89" s="290" t="s">
        <v>1461</v>
      </c>
      <c r="I89" s="290" t="s">
        <v>1439</v>
      </c>
      <c r="J89" s="290">
        <v>20</v>
      </c>
      <c r="K89" s="304"/>
    </row>
    <row r="90" s="1" customFormat="1" ht="15" customHeight="1">
      <c r="B90" s="315"/>
      <c r="C90" s="290" t="s">
        <v>1462</v>
      </c>
      <c r="D90" s="290"/>
      <c r="E90" s="290"/>
      <c r="F90" s="313" t="s">
        <v>1443</v>
      </c>
      <c r="G90" s="314"/>
      <c r="H90" s="290" t="s">
        <v>1463</v>
      </c>
      <c r="I90" s="290" t="s">
        <v>1439</v>
      </c>
      <c r="J90" s="290">
        <v>50</v>
      </c>
      <c r="K90" s="304"/>
    </row>
    <row r="91" s="1" customFormat="1" ht="15" customHeight="1">
      <c r="B91" s="315"/>
      <c r="C91" s="290" t="s">
        <v>1464</v>
      </c>
      <c r="D91" s="290"/>
      <c r="E91" s="290"/>
      <c r="F91" s="313" t="s">
        <v>1443</v>
      </c>
      <c r="G91" s="314"/>
      <c r="H91" s="290" t="s">
        <v>1464</v>
      </c>
      <c r="I91" s="290" t="s">
        <v>1439</v>
      </c>
      <c r="J91" s="290">
        <v>50</v>
      </c>
      <c r="K91" s="304"/>
    </row>
    <row r="92" s="1" customFormat="1" ht="15" customHeight="1">
      <c r="B92" s="315"/>
      <c r="C92" s="290" t="s">
        <v>1465</v>
      </c>
      <c r="D92" s="290"/>
      <c r="E92" s="290"/>
      <c r="F92" s="313" t="s">
        <v>1443</v>
      </c>
      <c r="G92" s="314"/>
      <c r="H92" s="290" t="s">
        <v>1466</v>
      </c>
      <c r="I92" s="290" t="s">
        <v>1439</v>
      </c>
      <c r="J92" s="290">
        <v>255</v>
      </c>
      <c r="K92" s="304"/>
    </row>
    <row r="93" s="1" customFormat="1" ht="15" customHeight="1">
      <c r="B93" s="315"/>
      <c r="C93" s="290" t="s">
        <v>1467</v>
      </c>
      <c r="D93" s="290"/>
      <c r="E93" s="290"/>
      <c r="F93" s="313" t="s">
        <v>1437</v>
      </c>
      <c r="G93" s="314"/>
      <c r="H93" s="290" t="s">
        <v>1468</v>
      </c>
      <c r="I93" s="290" t="s">
        <v>1469</v>
      </c>
      <c r="J93" s="290"/>
      <c r="K93" s="304"/>
    </row>
    <row r="94" s="1" customFormat="1" ht="15" customHeight="1">
      <c r="B94" s="315"/>
      <c r="C94" s="290" t="s">
        <v>1470</v>
      </c>
      <c r="D94" s="290"/>
      <c r="E94" s="290"/>
      <c r="F94" s="313" t="s">
        <v>1437</v>
      </c>
      <c r="G94" s="314"/>
      <c r="H94" s="290" t="s">
        <v>1471</v>
      </c>
      <c r="I94" s="290" t="s">
        <v>1472</v>
      </c>
      <c r="J94" s="290"/>
      <c r="K94" s="304"/>
    </row>
    <row r="95" s="1" customFormat="1" ht="15" customHeight="1">
      <c r="B95" s="315"/>
      <c r="C95" s="290" t="s">
        <v>1473</v>
      </c>
      <c r="D95" s="290"/>
      <c r="E95" s="290"/>
      <c r="F95" s="313" t="s">
        <v>1437</v>
      </c>
      <c r="G95" s="314"/>
      <c r="H95" s="290" t="s">
        <v>1473</v>
      </c>
      <c r="I95" s="290" t="s">
        <v>1472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1437</v>
      </c>
      <c r="G96" s="314"/>
      <c r="H96" s="290" t="s">
        <v>1474</v>
      </c>
      <c r="I96" s="290" t="s">
        <v>1472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1437</v>
      </c>
      <c r="G97" s="314"/>
      <c r="H97" s="290" t="s">
        <v>1475</v>
      </c>
      <c r="I97" s="290" t="s">
        <v>1472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1476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1431</v>
      </c>
      <c r="D103" s="305"/>
      <c r="E103" s="305"/>
      <c r="F103" s="305" t="s">
        <v>1432</v>
      </c>
      <c r="G103" s="306"/>
      <c r="H103" s="305" t="s">
        <v>54</v>
      </c>
      <c r="I103" s="305" t="s">
        <v>57</v>
      </c>
      <c r="J103" s="305" t="s">
        <v>1433</v>
      </c>
      <c r="K103" s="304"/>
    </row>
    <row r="104" s="1" customFormat="1" ht="17.25" customHeight="1">
      <c r="B104" s="302"/>
      <c r="C104" s="307" t="s">
        <v>1434</v>
      </c>
      <c r="D104" s="307"/>
      <c r="E104" s="307"/>
      <c r="F104" s="308" t="s">
        <v>1435</v>
      </c>
      <c r="G104" s="309"/>
      <c r="H104" s="307"/>
      <c r="I104" s="307"/>
      <c r="J104" s="307" t="s">
        <v>1436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1437</v>
      </c>
      <c r="G106" s="290"/>
      <c r="H106" s="290" t="s">
        <v>1477</v>
      </c>
      <c r="I106" s="290" t="s">
        <v>1439</v>
      </c>
      <c r="J106" s="290">
        <v>20</v>
      </c>
      <c r="K106" s="304"/>
    </row>
    <row r="107" s="1" customFormat="1" ht="15" customHeight="1">
      <c r="B107" s="302"/>
      <c r="C107" s="290" t="s">
        <v>1440</v>
      </c>
      <c r="D107" s="290"/>
      <c r="E107" s="290"/>
      <c r="F107" s="313" t="s">
        <v>1437</v>
      </c>
      <c r="G107" s="290"/>
      <c r="H107" s="290" t="s">
        <v>1477</v>
      </c>
      <c r="I107" s="290" t="s">
        <v>1439</v>
      </c>
      <c r="J107" s="290">
        <v>120</v>
      </c>
      <c r="K107" s="304"/>
    </row>
    <row r="108" s="1" customFormat="1" ht="15" customHeight="1">
      <c r="B108" s="315"/>
      <c r="C108" s="290" t="s">
        <v>1442</v>
      </c>
      <c r="D108" s="290"/>
      <c r="E108" s="290"/>
      <c r="F108" s="313" t="s">
        <v>1443</v>
      </c>
      <c r="G108" s="290"/>
      <c r="H108" s="290" t="s">
        <v>1477</v>
      </c>
      <c r="I108" s="290" t="s">
        <v>1439</v>
      </c>
      <c r="J108" s="290">
        <v>50</v>
      </c>
      <c r="K108" s="304"/>
    </row>
    <row r="109" s="1" customFormat="1" ht="15" customHeight="1">
      <c r="B109" s="315"/>
      <c r="C109" s="290" t="s">
        <v>1445</v>
      </c>
      <c r="D109" s="290"/>
      <c r="E109" s="290"/>
      <c r="F109" s="313" t="s">
        <v>1437</v>
      </c>
      <c r="G109" s="290"/>
      <c r="H109" s="290" t="s">
        <v>1477</v>
      </c>
      <c r="I109" s="290" t="s">
        <v>1447</v>
      </c>
      <c r="J109" s="290"/>
      <c r="K109" s="304"/>
    </row>
    <row r="110" s="1" customFormat="1" ht="15" customHeight="1">
      <c r="B110" s="315"/>
      <c r="C110" s="290" t="s">
        <v>1456</v>
      </c>
      <c r="D110" s="290"/>
      <c r="E110" s="290"/>
      <c r="F110" s="313" t="s">
        <v>1443</v>
      </c>
      <c r="G110" s="290"/>
      <c r="H110" s="290" t="s">
        <v>1477</v>
      </c>
      <c r="I110" s="290" t="s">
        <v>1439</v>
      </c>
      <c r="J110" s="290">
        <v>50</v>
      </c>
      <c r="K110" s="304"/>
    </row>
    <row r="111" s="1" customFormat="1" ht="15" customHeight="1">
      <c r="B111" s="315"/>
      <c r="C111" s="290" t="s">
        <v>1464</v>
      </c>
      <c r="D111" s="290"/>
      <c r="E111" s="290"/>
      <c r="F111" s="313" t="s">
        <v>1443</v>
      </c>
      <c r="G111" s="290"/>
      <c r="H111" s="290" t="s">
        <v>1477</v>
      </c>
      <c r="I111" s="290" t="s">
        <v>1439</v>
      </c>
      <c r="J111" s="290">
        <v>50</v>
      </c>
      <c r="K111" s="304"/>
    </row>
    <row r="112" s="1" customFormat="1" ht="15" customHeight="1">
      <c r="B112" s="315"/>
      <c r="C112" s="290" t="s">
        <v>1462</v>
      </c>
      <c r="D112" s="290"/>
      <c r="E112" s="290"/>
      <c r="F112" s="313" t="s">
        <v>1443</v>
      </c>
      <c r="G112" s="290"/>
      <c r="H112" s="290" t="s">
        <v>1477</v>
      </c>
      <c r="I112" s="290" t="s">
        <v>1439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1437</v>
      </c>
      <c r="G113" s="290"/>
      <c r="H113" s="290" t="s">
        <v>1478</v>
      </c>
      <c r="I113" s="290" t="s">
        <v>1439</v>
      </c>
      <c r="J113" s="290">
        <v>20</v>
      </c>
      <c r="K113" s="304"/>
    </row>
    <row r="114" s="1" customFormat="1" ht="15" customHeight="1">
      <c r="B114" s="315"/>
      <c r="C114" s="290" t="s">
        <v>1479</v>
      </c>
      <c r="D114" s="290"/>
      <c r="E114" s="290"/>
      <c r="F114" s="313" t="s">
        <v>1437</v>
      </c>
      <c r="G114" s="290"/>
      <c r="H114" s="290" t="s">
        <v>1480</v>
      </c>
      <c r="I114" s="290" t="s">
        <v>1439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1437</v>
      </c>
      <c r="G115" s="290"/>
      <c r="H115" s="290" t="s">
        <v>1481</v>
      </c>
      <c r="I115" s="290" t="s">
        <v>1472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1437</v>
      </c>
      <c r="G116" s="290"/>
      <c r="H116" s="290" t="s">
        <v>1482</v>
      </c>
      <c r="I116" s="290" t="s">
        <v>1472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1437</v>
      </c>
      <c r="G117" s="290"/>
      <c r="H117" s="290" t="s">
        <v>1483</v>
      </c>
      <c r="I117" s="290" t="s">
        <v>1484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1485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1431</v>
      </c>
      <c r="D123" s="305"/>
      <c r="E123" s="305"/>
      <c r="F123" s="305" t="s">
        <v>1432</v>
      </c>
      <c r="G123" s="306"/>
      <c r="H123" s="305" t="s">
        <v>54</v>
      </c>
      <c r="I123" s="305" t="s">
        <v>57</v>
      </c>
      <c r="J123" s="305" t="s">
        <v>1433</v>
      </c>
      <c r="K123" s="334"/>
    </row>
    <row r="124" s="1" customFormat="1" ht="17.25" customHeight="1">
      <c r="B124" s="333"/>
      <c r="C124" s="307" t="s">
        <v>1434</v>
      </c>
      <c r="D124" s="307"/>
      <c r="E124" s="307"/>
      <c r="F124" s="308" t="s">
        <v>1435</v>
      </c>
      <c r="G124" s="309"/>
      <c r="H124" s="307"/>
      <c r="I124" s="307"/>
      <c r="J124" s="307" t="s">
        <v>1436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1440</v>
      </c>
      <c r="D126" s="312"/>
      <c r="E126" s="312"/>
      <c r="F126" s="313" t="s">
        <v>1437</v>
      </c>
      <c r="G126" s="290"/>
      <c r="H126" s="290" t="s">
        <v>1477</v>
      </c>
      <c r="I126" s="290" t="s">
        <v>1439</v>
      </c>
      <c r="J126" s="290">
        <v>120</v>
      </c>
      <c r="K126" s="338"/>
    </row>
    <row r="127" s="1" customFormat="1" ht="15" customHeight="1">
      <c r="B127" s="335"/>
      <c r="C127" s="290" t="s">
        <v>1486</v>
      </c>
      <c r="D127" s="290"/>
      <c r="E127" s="290"/>
      <c r="F127" s="313" t="s">
        <v>1437</v>
      </c>
      <c r="G127" s="290"/>
      <c r="H127" s="290" t="s">
        <v>1487</v>
      </c>
      <c r="I127" s="290" t="s">
        <v>1439</v>
      </c>
      <c r="J127" s="290" t="s">
        <v>1488</v>
      </c>
      <c r="K127" s="338"/>
    </row>
    <row r="128" s="1" customFormat="1" ht="15" customHeight="1">
      <c r="B128" s="335"/>
      <c r="C128" s="290" t="s">
        <v>1385</v>
      </c>
      <c r="D128" s="290"/>
      <c r="E128" s="290"/>
      <c r="F128" s="313" t="s">
        <v>1437</v>
      </c>
      <c r="G128" s="290"/>
      <c r="H128" s="290" t="s">
        <v>1489</v>
      </c>
      <c r="I128" s="290" t="s">
        <v>1439</v>
      </c>
      <c r="J128" s="290" t="s">
        <v>1488</v>
      </c>
      <c r="K128" s="338"/>
    </row>
    <row r="129" s="1" customFormat="1" ht="15" customHeight="1">
      <c r="B129" s="335"/>
      <c r="C129" s="290" t="s">
        <v>1448</v>
      </c>
      <c r="D129" s="290"/>
      <c r="E129" s="290"/>
      <c r="F129" s="313" t="s">
        <v>1443</v>
      </c>
      <c r="G129" s="290"/>
      <c r="H129" s="290" t="s">
        <v>1449</v>
      </c>
      <c r="I129" s="290" t="s">
        <v>1439</v>
      </c>
      <c r="J129" s="290">
        <v>15</v>
      </c>
      <c r="K129" s="338"/>
    </row>
    <row r="130" s="1" customFormat="1" ht="15" customHeight="1">
      <c r="B130" s="335"/>
      <c r="C130" s="316" t="s">
        <v>1450</v>
      </c>
      <c r="D130" s="316"/>
      <c r="E130" s="316"/>
      <c r="F130" s="317" t="s">
        <v>1443</v>
      </c>
      <c r="G130" s="316"/>
      <c r="H130" s="316" t="s">
        <v>1451</v>
      </c>
      <c r="I130" s="316" t="s">
        <v>1439</v>
      </c>
      <c r="J130" s="316">
        <v>15</v>
      </c>
      <c r="K130" s="338"/>
    </row>
    <row r="131" s="1" customFormat="1" ht="15" customHeight="1">
      <c r="B131" s="335"/>
      <c r="C131" s="316" t="s">
        <v>1452</v>
      </c>
      <c r="D131" s="316"/>
      <c r="E131" s="316"/>
      <c r="F131" s="317" t="s">
        <v>1443</v>
      </c>
      <c r="G131" s="316"/>
      <c r="H131" s="316" t="s">
        <v>1453</v>
      </c>
      <c r="I131" s="316" t="s">
        <v>1439</v>
      </c>
      <c r="J131" s="316">
        <v>20</v>
      </c>
      <c r="K131" s="338"/>
    </row>
    <row r="132" s="1" customFormat="1" ht="15" customHeight="1">
      <c r="B132" s="335"/>
      <c r="C132" s="316" t="s">
        <v>1454</v>
      </c>
      <c r="D132" s="316"/>
      <c r="E132" s="316"/>
      <c r="F132" s="317" t="s">
        <v>1443</v>
      </c>
      <c r="G132" s="316"/>
      <c r="H132" s="316" t="s">
        <v>1455</v>
      </c>
      <c r="I132" s="316" t="s">
        <v>1439</v>
      </c>
      <c r="J132" s="316">
        <v>20</v>
      </c>
      <c r="K132" s="338"/>
    </row>
    <row r="133" s="1" customFormat="1" ht="15" customHeight="1">
      <c r="B133" s="335"/>
      <c r="C133" s="290" t="s">
        <v>1442</v>
      </c>
      <c r="D133" s="290"/>
      <c r="E133" s="290"/>
      <c r="F133" s="313" t="s">
        <v>1443</v>
      </c>
      <c r="G133" s="290"/>
      <c r="H133" s="290" t="s">
        <v>1477</v>
      </c>
      <c r="I133" s="290" t="s">
        <v>1439</v>
      </c>
      <c r="J133" s="290">
        <v>50</v>
      </c>
      <c r="K133" s="338"/>
    </row>
    <row r="134" s="1" customFormat="1" ht="15" customHeight="1">
      <c r="B134" s="335"/>
      <c r="C134" s="290" t="s">
        <v>1456</v>
      </c>
      <c r="D134" s="290"/>
      <c r="E134" s="290"/>
      <c r="F134" s="313" t="s">
        <v>1443</v>
      </c>
      <c r="G134" s="290"/>
      <c r="H134" s="290" t="s">
        <v>1477</v>
      </c>
      <c r="I134" s="290" t="s">
        <v>1439</v>
      </c>
      <c r="J134" s="290">
        <v>50</v>
      </c>
      <c r="K134" s="338"/>
    </row>
    <row r="135" s="1" customFormat="1" ht="15" customHeight="1">
      <c r="B135" s="335"/>
      <c r="C135" s="290" t="s">
        <v>1462</v>
      </c>
      <c r="D135" s="290"/>
      <c r="E135" s="290"/>
      <c r="F135" s="313" t="s">
        <v>1443</v>
      </c>
      <c r="G135" s="290"/>
      <c r="H135" s="290" t="s">
        <v>1477</v>
      </c>
      <c r="I135" s="290" t="s">
        <v>1439</v>
      </c>
      <c r="J135" s="290">
        <v>50</v>
      </c>
      <c r="K135" s="338"/>
    </row>
    <row r="136" s="1" customFormat="1" ht="15" customHeight="1">
      <c r="B136" s="335"/>
      <c r="C136" s="290" t="s">
        <v>1464</v>
      </c>
      <c r="D136" s="290"/>
      <c r="E136" s="290"/>
      <c r="F136" s="313" t="s">
        <v>1443</v>
      </c>
      <c r="G136" s="290"/>
      <c r="H136" s="290" t="s">
        <v>1477</v>
      </c>
      <c r="I136" s="290" t="s">
        <v>1439</v>
      </c>
      <c r="J136" s="290">
        <v>50</v>
      </c>
      <c r="K136" s="338"/>
    </row>
    <row r="137" s="1" customFormat="1" ht="15" customHeight="1">
      <c r="B137" s="335"/>
      <c r="C137" s="290" t="s">
        <v>1465</v>
      </c>
      <c r="D137" s="290"/>
      <c r="E137" s="290"/>
      <c r="F137" s="313" t="s">
        <v>1443</v>
      </c>
      <c r="G137" s="290"/>
      <c r="H137" s="290" t="s">
        <v>1490</v>
      </c>
      <c r="I137" s="290" t="s">
        <v>1439</v>
      </c>
      <c r="J137" s="290">
        <v>255</v>
      </c>
      <c r="K137" s="338"/>
    </row>
    <row r="138" s="1" customFormat="1" ht="15" customHeight="1">
      <c r="B138" s="335"/>
      <c r="C138" s="290" t="s">
        <v>1467</v>
      </c>
      <c r="D138" s="290"/>
      <c r="E138" s="290"/>
      <c r="F138" s="313" t="s">
        <v>1437</v>
      </c>
      <c r="G138" s="290"/>
      <c r="H138" s="290" t="s">
        <v>1491</v>
      </c>
      <c r="I138" s="290" t="s">
        <v>1469</v>
      </c>
      <c r="J138" s="290"/>
      <c r="K138" s="338"/>
    </row>
    <row r="139" s="1" customFormat="1" ht="15" customHeight="1">
      <c r="B139" s="335"/>
      <c r="C139" s="290" t="s">
        <v>1470</v>
      </c>
      <c r="D139" s="290"/>
      <c r="E139" s="290"/>
      <c r="F139" s="313" t="s">
        <v>1437</v>
      </c>
      <c r="G139" s="290"/>
      <c r="H139" s="290" t="s">
        <v>1492</v>
      </c>
      <c r="I139" s="290" t="s">
        <v>1472</v>
      </c>
      <c r="J139" s="290"/>
      <c r="K139" s="338"/>
    </row>
    <row r="140" s="1" customFormat="1" ht="15" customHeight="1">
      <c r="B140" s="335"/>
      <c r="C140" s="290" t="s">
        <v>1473</v>
      </c>
      <c r="D140" s="290"/>
      <c r="E140" s="290"/>
      <c r="F140" s="313" t="s">
        <v>1437</v>
      </c>
      <c r="G140" s="290"/>
      <c r="H140" s="290" t="s">
        <v>1473</v>
      </c>
      <c r="I140" s="290" t="s">
        <v>1472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1437</v>
      </c>
      <c r="G141" s="290"/>
      <c r="H141" s="290" t="s">
        <v>1493</v>
      </c>
      <c r="I141" s="290" t="s">
        <v>1472</v>
      </c>
      <c r="J141" s="290"/>
      <c r="K141" s="338"/>
    </row>
    <row r="142" s="1" customFormat="1" ht="15" customHeight="1">
      <c r="B142" s="335"/>
      <c r="C142" s="290" t="s">
        <v>1494</v>
      </c>
      <c r="D142" s="290"/>
      <c r="E142" s="290"/>
      <c r="F142" s="313" t="s">
        <v>1437</v>
      </c>
      <c r="G142" s="290"/>
      <c r="H142" s="290" t="s">
        <v>1495</v>
      </c>
      <c r="I142" s="290" t="s">
        <v>1472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1496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1431</v>
      </c>
      <c r="D148" s="305"/>
      <c r="E148" s="305"/>
      <c r="F148" s="305" t="s">
        <v>1432</v>
      </c>
      <c r="G148" s="306"/>
      <c r="H148" s="305" t="s">
        <v>54</v>
      </c>
      <c r="I148" s="305" t="s">
        <v>57</v>
      </c>
      <c r="J148" s="305" t="s">
        <v>1433</v>
      </c>
      <c r="K148" s="304"/>
    </row>
    <row r="149" s="1" customFormat="1" ht="17.25" customHeight="1">
      <c r="B149" s="302"/>
      <c r="C149" s="307" t="s">
        <v>1434</v>
      </c>
      <c r="D149" s="307"/>
      <c r="E149" s="307"/>
      <c r="F149" s="308" t="s">
        <v>1435</v>
      </c>
      <c r="G149" s="309"/>
      <c r="H149" s="307"/>
      <c r="I149" s="307"/>
      <c r="J149" s="307" t="s">
        <v>1436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1440</v>
      </c>
      <c r="D151" s="290"/>
      <c r="E151" s="290"/>
      <c r="F151" s="343" t="s">
        <v>1437</v>
      </c>
      <c r="G151" s="290"/>
      <c r="H151" s="342" t="s">
        <v>1477</v>
      </c>
      <c r="I151" s="342" t="s">
        <v>1439</v>
      </c>
      <c r="J151" s="342">
        <v>120</v>
      </c>
      <c r="K151" s="338"/>
    </row>
    <row r="152" s="1" customFormat="1" ht="15" customHeight="1">
      <c r="B152" s="315"/>
      <c r="C152" s="342" t="s">
        <v>1486</v>
      </c>
      <c r="D152" s="290"/>
      <c r="E152" s="290"/>
      <c r="F152" s="343" t="s">
        <v>1437</v>
      </c>
      <c r="G152" s="290"/>
      <c r="H152" s="342" t="s">
        <v>1497</v>
      </c>
      <c r="I152" s="342" t="s">
        <v>1439</v>
      </c>
      <c r="J152" s="342" t="s">
        <v>1488</v>
      </c>
      <c r="K152" s="338"/>
    </row>
    <row r="153" s="1" customFormat="1" ht="15" customHeight="1">
      <c r="B153" s="315"/>
      <c r="C153" s="342" t="s">
        <v>1385</v>
      </c>
      <c r="D153" s="290"/>
      <c r="E153" s="290"/>
      <c r="F153" s="343" t="s">
        <v>1437</v>
      </c>
      <c r="G153" s="290"/>
      <c r="H153" s="342" t="s">
        <v>1498</v>
      </c>
      <c r="I153" s="342" t="s">
        <v>1439</v>
      </c>
      <c r="J153" s="342" t="s">
        <v>1488</v>
      </c>
      <c r="K153" s="338"/>
    </row>
    <row r="154" s="1" customFormat="1" ht="15" customHeight="1">
      <c r="B154" s="315"/>
      <c r="C154" s="342" t="s">
        <v>1442</v>
      </c>
      <c r="D154" s="290"/>
      <c r="E154" s="290"/>
      <c r="F154" s="343" t="s">
        <v>1443</v>
      </c>
      <c r="G154" s="290"/>
      <c r="H154" s="342" t="s">
        <v>1477</v>
      </c>
      <c r="I154" s="342" t="s">
        <v>1439</v>
      </c>
      <c r="J154" s="342">
        <v>50</v>
      </c>
      <c r="K154" s="338"/>
    </row>
    <row r="155" s="1" customFormat="1" ht="15" customHeight="1">
      <c r="B155" s="315"/>
      <c r="C155" s="342" t="s">
        <v>1445</v>
      </c>
      <c r="D155" s="290"/>
      <c r="E155" s="290"/>
      <c r="F155" s="343" t="s">
        <v>1437</v>
      </c>
      <c r="G155" s="290"/>
      <c r="H155" s="342" t="s">
        <v>1477</v>
      </c>
      <c r="I155" s="342" t="s">
        <v>1447</v>
      </c>
      <c r="J155" s="342"/>
      <c r="K155" s="338"/>
    </row>
    <row r="156" s="1" customFormat="1" ht="15" customHeight="1">
      <c r="B156" s="315"/>
      <c r="C156" s="342" t="s">
        <v>1456</v>
      </c>
      <c r="D156" s="290"/>
      <c r="E156" s="290"/>
      <c r="F156" s="343" t="s">
        <v>1443</v>
      </c>
      <c r="G156" s="290"/>
      <c r="H156" s="342" t="s">
        <v>1477</v>
      </c>
      <c r="I156" s="342" t="s">
        <v>1439</v>
      </c>
      <c r="J156" s="342">
        <v>50</v>
      </c>
      <c r="K156" s="338"/>
    </row>
    <row r="157" s="1" customFormat="1" ht="15" customHeight="1">
      <c r="B157" s="315"/>
      <c r="C157" s="342" t="s">
        <v>1464</v>
      </c>
      <c r="D157" s="290"/>
      <c r="E157" s="290"/>
      <c r="F157" s="343" t="s">
        <v>1443</v>
      </c>
      <c r="G157" s="290"/>
      <c r="H157" s="342" t="s">
        <v>1477</v>
      </c>
      <c r="I157" s="342" t="s">
        <v>1439</v>
      </c>
      <c r="J157" s="342">
        <v>50</v>
      </c>
      <c r="K157" s="338"/>
    </row>
    <row r="158" s="1" customFormat="1" ht="15" customHeight="1">
      <c r="B158" s="315"/>
      <c r="C158" s="342" t="s">
        <v>1462</v>
      </c>
      <c r="D158" s="290"/>
      <c r="E158" s="290"/>
      <c r="F158" s="343" t="s">
        <v>1443</v>
      </c>
      <c r="G158" s="290"/>
      <c r="H158" s="342" t="s">
        <v>1477</v>
      </c>
      <c r="I158" s="342" t="s">
        <v>1439</v>
      </c>
      <c r="J158" s="342">
        <v>50</v>
      </c>
      <c r="K158" s="338"/>
    </row>
    <row r="159" s="1" customFormat="1" ht="15" customHeight="1">
      <c r="B159" s="315"/>
      <c r="C159" s="342" t="s">
        <v>91</v>
      </c>
      <c r="D159" s="290"/>
      <c r="E159" s="290"/>
      <c r="F159" s="343" t="s">
        <v>1437</v>
      </c>
      <c r="G159" s="290"/>
      <c r="H159" s="342" t="s">
        <v>1499</v>
      </c>
      <c r="I159" s="342" t="s">
        <v>1439</v>
      </c>
      <c r="J159" s="342" t="s">
        <v>1500</v>
      </c>
      <c r="K159" s="338"/>
    </row>
    <row r="160" s="1" customFormat="1" ht="15" customHeight="1">
      <c r="B160" s="315"/>
      <c r="C160" s="342" t="s">
        <v>1501</v>
      </c>
      <c r="D160" s="290"/>
      <c r="E160" s="290"/>
      <c r="F160" s="343" t="s">
        <v>1437</v>
      </c>
      <c r="G160" s="290"/>
      <c r="H160" s="342" t="s">
        <v>1502</v>
      </c>
      <c r="I160" s="342" t="s">
        <v>1472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1503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1431</v>
      </c>
      <c r="D166" s="305"/>
      <c r="E166" s="305"/>
      <c r="F166" s="305" t="s">
        <v>1432</v>
      </c>
      <c r="G166" s="347"/>
      <c r="H166" s="348" t="s">
        <v>54</v>
      </c>
      <c r="I166" s="348" t="s">
        <v>57</v>
      </c>
      <c r="J166" s="305" t="s">
        <v>1433</v>
      </c>
      <c r="K166" s="282"/>
    </row>
    <row r="167" s="1" customFormat="1" ht="17.25" customHeight="1">
      <c r="B167" s="283"/>
      <c r="C167" s="307" t="s">
        <v>1434</v>
      </c>
      <c r="D167" s="307"/>
      <c r="E167" s="307"/>
      <c r="F167" s="308" t="s">
        <v>1435</v>
      </c>
      <c r="G167" s="349"/>
      <c r="H167" s="350"/>
      <c r="I167" s="350"/>
      <c r="J167" s="307" t="s">
        <v>1436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1440</v>
      </c>
      <c r="D169" s="290"/>
      <c r="E169" s="290"/>
      <c r="F169" s="313" t="s">
        <v>1437</v>
      </c>
      <c r="G169" s="290"/>
      <c r="H169" s="290" t="s">
        <v>1477</v>
      </c>
      <c r="I169" s="290" t="s">
        <v>1439</v>
      </c>
      <c r="J169" s="290">
        <v>120</v>
      </c>
      <c r="K169" s="338"/>
    </row>
    <row r="170" s="1" customFormat="1" ht="15" customHeight="1">
      <c r="B170" s="315"/>
      <c r="C170" s="290" t="s">
        <v>1486</v>
      </c>
      <c r="D170" s="290"/>
      <c r="E170" s="290"/>
      <c r="F170" s="313" t="s">
        <v>1437</v>
      </c>
      <c r="G170" s="290"/>
      <c r="H170" s="290" t="s">
        <v>1487</v>
      </c>
      <c r="I170" s="290" t="s">
        <v>1439</v>
      </c>
      <c r="J170" s="290" t="s">
        <v>1488</v>
      </c>
      <c r="K170" s="338"/>
    </row>
    <row r="171" s="1" customFormat="1" ht="15" customHeight="1">
      <c r="B171" s="315"/>
      <c r="C171" s="290" t="s">
        <v>1385</v>
      </c>
      <c r="D171" s="290"/>
      <c r="E171" s="290"/>
      <c r="F171" s="313" t="s">
        <v>1437</v>
      </c>
      <c r="G171" s="290"/>
      <c r="H171" s="290" t="s">
        <v>1504</v>
      </c>
      <c r="I171" s="290" t="s">
        <v>1439</v>
      </c>
      <c r="J171" s="290" t="s">
        <v>1488</v>
      </c>
      <c r="K171" s="338"/>
    </row>
    <row r="172" s="1" customFormat="1" ht="15" customHeight="1">
      <c r="B172" s="315"/>
      <c r="C172" s="290" t="s">
        <v>1442</v>
      </c>
      <c r="D172" s="290"/>
      <c r="E172" s="290"/>
      <c r="F172" s="313" t="s">
        <v>1443</v>
      </c>
      <c r="G172" s="290"/>
      <c r="H172" s="290" t="s">
        <v>1504</v>
      </c>
      <c r="I172" s="290" t="s">
        <v>1439</v>
      </c>
      <c r="J172" s="290">
        <v>50</v>
      </c>
      <c r="K172" s="338"/>
    </row>
    <row r="173" s="1" customFormat="1" ht="15" customHeight="1">
      <c r="B173" s="315"/>
      <c r="C173" s="290" t="s">
        <v>1445</v>
      </c>
      <c r="D173" s="290"/>
      <c r="E173" s="290"/>
      <c r="F173" s="313" t="s">
        <v>1437</v>
      </c>
      <c r="G173" s="290"/>
      <c r="H173" s="290" t="s">
        <v>1504</v>
      </c>
      <c r="I173" s="290" t="s">
        <v>1447</v>
      </c>
      <c r="J173" s="290"/>
      <c r="K173" s="338"/>
    </row>
    <row r="174" s="1" customFormat="1" ht="15" customHeight="1">
      <c r="B174" s="315"/>
      <c r="C174" s="290" t="s">
        <v>1456</v>
      </c>
      <c r="D174" s="290"/>
      <c r="E174" s="290"/>
      <c r="F174" s="313" t="s">
        <v>1443</v>
      </c>
      <c r="G174" s="290"/>
      <c r="H174" s="290" t="s">
        <v>1504</v>
      </c>
      <c r="I174" s="290" t="s">
        <v>1439</v>
      </c>
      <c r="J174" s="290">
        <v>50</v>
      </c>
      <c r="K174" s="338"/>
    </row>
    <row r="175" s="1" customFormat="1" ht="15" customHeight="1">
      <c r="B175" s="315"/>
      <c r="C175" s="290" t="s">
        <v>1464</v>
      </c>
      <c r="D175" s="290"/>
      <c r="E175" s="290"/>
      <c r="F175" s="313" t="s">
        <v>1443</v>
      </c>
      <c r="G175" s="290"/>
      <c r="H175" s="290" t="s">
        <v>1504</v>
      </c>
      <c r="I175" s="290" t="s">
        <v>1439</v>
      </c>
      <c r="J175" s="290">
        <v>50</v>
      </c>
      <c r="K175" s="338"/>
    </row>
    <row r="176" s="1" customFormat="1" ht="15" customHeight="1">
      <c r="B176" s="315"/>
      <c r="C176" s="290" t="s">
        <v>1462</v>
      </c>
      <c r="D176" s="290"/>
      <c r="E176" s="290"/>
      <c r="F176" s="313" t="s">
        <v>1443</v>
      </c>
      <c r="G176" s="290"/>
      <c r="H176" s="290" t="s">
        <v>1504</v>
      </c>
      <c r="I176" s="290" t="s">
        <v>1439</v>
      </c>
      <c r="J176" s="290">
        <v>50</v>
      </c>
      <c r="K176" s="338"/>
    </row>
    <row r="177" s="1" customFormat="1" ht="15" customHeight="1">
      <c r="B177" s="315"/>
      <c r="C177" s="290" t="s">
        <v>109</v>
      </c>
      <c r="D177" s="290"/>
      <c r="E177" s="290"/>
      <c r="F177" s="313" t="s">
        <v>1437</v>
      </c>
      <c r="G177" s="290"/>
      <c r="H177" s="290" t="s">
        <v>1505</v>
      </c>
      <c r="I177" s="290" t="s">
        <v>1506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1437</v>
      </c>
      <c r="G178" s="290"/>
      <c r="H178" s="290" t="s">
        <v>1507</v>
      </c>
      <c r="I178" s="290" t="s">
        <v>1508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1437</v>
      </c>
      <c r="G179" s="290"/>
      <c r="H179" s="290" t="s">
        <v>1509</v>
      </c>
      <c r="I179" s="290" t="s">
        <v>1439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1437</v>
      </c>
      <c r="G180" s="290"/>
      <c r="H180" s="290" t="s">
        <v>1510</v>
      </c>
      <c r="I180" s="290" t="s">
        <v>1439</v>
      </c>
      <c r="J180" s="290">
        <v>255</v>
      </c>
      <c r="K180" s="338"/>
    </row>
    <row r="181" s="1" customFormat="1" ht="15" customHeight="1">
      <c r="B181" s="315"/>
      <c r="C181" s="290" t="s">
        <v>110</v>
      </c>
      <c r="D181" s="290"/>
      <c r="E181" s="290"/>
      <c r="F181" s="313" t="s">
        <v>1437</v>
      </c>
      <c r="G181" s="290"/>
      <c r="H181" s="290" t="s">
        <v>1401</v>
      </c>
      <c r="I181" s="290" t="s">
        <v>1439</v>
      </c>
      <c r="J181" s="290">
        <v>10</v>
      </c>
      <c r="K181" s="338"/>
    </row>
    <row r="182" s="1" customFormat="1" ht="15" customHeight="1">
      <c r="B182" s="315"/>
      <c r="C182" s="290" t="s">
        <v>111</v>
      </c>
      <c r="D182" s="290"/>
      <c r="E182" s="290"/>
      <c r="F182" s="313" t="s">
        <v>1437</v>
      </c>
      <c r="G182" s="290"/>
      <c r="H182" s="290" t="s">
        <v>1511</v>
      </c>
      <c r="I182" s="290" t="s">
        <v>1472</v>
      </c>
      <c r="J182" s="290"/>
      <c r="K182" s="338"/>
    </row>
    <row r="183" s="1" customFormat="1" ht="15" customHeight="1">
      <c r="B183" s="315"/>
      <c r="C183" s="290" t="s">
        <v>1512</v>
      </c>
      <c r="D183" s="290"/>
      <c r="E183" s="290"/>
      <c r="F183" s="313" t="s">
        <v>1437</v>
      </c>
      <c r="G183" s="290"/>
      <c r="H183" s="290" t="s">
        <v>1513</v>
      </c>
      <c r="I183" s="290" t="s">
        <v>1472</v>
      </c>
      <c r="J183" s="290"/>
      <c r="K183" s="338"/>
    </row>
    <row r="184" s="1" customFormat="1" ht="15" customHeight="1">
      <c r="B184" s="315"/>
      <c r="C184" s="290" t="s">
        <v>1501</v>
      </c>
      <c r="D184" s="290"/>
      <c r="E184" s="290"/>
      <c r="F184" s="313" t="s">
        <v>1437</v>
      </c>
      <c r="G184" s="290"/>
      <c r="H184" s="290" t="s">
        <v>1514</v>
      </c>
      <c r="I184" s="290" t="s">
        <v>1472</v>
      </c>
      <c r="J184" s="290"/>
      <c r="K184" s="338"/>
    </row>
    <row r="185" s="1" customFormat="1" ht="15" customHeight="1">
      <c r="B185" s="315"/>
      <c r="C185" s="290" t="s">
        <v>113</v>
      </c>
      <c r="D185" s="290"/>
      <c r="E185" s="290"/>
      <c r="F185" s="313" t="s">
        <v>1443</v>
      </c>
      <c r="G185" s="290"/>
      <c r="H185" s="290" t="s">
        <v>1515</v>
      </c>
      <c r="I185" s="290" t="s">
        <v>1439</v>
      </c>
      <c r="J185" s="290">
        <v>50</v>
      </c>
      <c r="K185" s="338"/>
    </row>
    <row r="186" s="1" customFormat="1" ht="15" customHeight="1">
      <c r="B186" s="315"/>
      <c r="C186" s="290" t="s">
        <v>1516</v>
      </c>
      <c r="D186" s="290"/>
      <c r="E186" s="290"/>
      <c r="F186" s="313" t="s">
        <v>1443</v>
      </c>
      <c r="G186" s="290"/>
      <c r="H186" s="290" t="s">
        <v>1517</v>
      </c>
      <c r="I186" s="290" t="s">
        <v>1518</v>
      </c>
      <c r="J186" s="290"/>
      <c r="K186" s="338"/>
    </row>
    <row r="187" s="1" customFormat="1" ht="15" customHeight="1">
      <c r="B187" s="315"/>
      <c r="C187" s="290" t="s">
        <v>1519</v>
      </c>
      <c r="D187" s="290"/>
      <c r="E187" s="290"/>
      <c r="F187" s="313" t="s">
        <v>1443</v>
      </c>
      <c r="G187" s="290"/>
      <c r="H187" s="290" t="s">
        <v>1520</v>
      </c>
      <c r="I187" s="290" t="s">
        <v>1518</v>
      </c>
      <c r="J187" s="290"/>
      <c r="K187" s="338"/>
    </row>
    <row r="188" s="1" customFormat="1" ht="15" customHeight="1">
      <c r="B188" s="315"/>
      <c r="C188" s="290" t="s">
        <v>1521</v>
      </c>
      <c r="D188" s="290"/>
      <c r="E188" s="290"/>
      <c r="F188" s="313" t="s">
        <v>1443</v>
      </c>
      <c r="G188" s="290"/>
      <c r="H188" s="290" t="s">
        <v>1522</v>
      </c>
      <c r="I188" s="290" t="s">
        <v>1518</v>
      </c>
      <c r="J188" s="290"/>
      <c r="K188" s="338"/>
    </row>
    <row r="189" s="1" customFormat="1" ht="15" customHeight="1">
      <c r="B189" s="315"/>
      <c r="C189" s="351" t="s">
        <v>1523</v>
      </c>
      <c r="D189" s="290"/>
      <c r="E189" s="290"/>
      <c r="F189" s="313" t="s">
        <v>1443</v>
      </c>
      <c r="G189" s="290"/>
      <c r="H189" s="290" t="s">
        <v>1524</v>
      </c>
      <c r="I189" s="290" t="s">
        <v>1525</v>
      </c>
      <c r="J189" s="352" t="s">
        <v>1526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1437</v>
      </c>
      <c r="G190" s="290"/>
      <c r="H190" s="287" t="s">
        <v>1527</v>
      </c>
      <c r="I190" s="290" t="s">
        <v>1528</v>
      </c>
      <c r="J190" s="290"/>
      <c r="K190" s="338"/>
    </row>
    <row r="191" s="1" customFormat="1" ht="15" customHeight="1">
      <c r="B191" s="315"/>
      <c r="C191" s="351" t="s">
        <v>1529</v>
      </c>
      <c r="D191" s="290"/>
      <c r="E191" s="290"/>
      <c r="F191" s="313" t="s">
        <v>1437</v>
      </c>
      <c r="G191" s="290"/>
      <c r="H191" s="290" t="s">
        <v>1530</v>
      </c>
      <c r="I191" s="290" t="s">
        <v>1472</v>
      </c>
      <c r="J191" s="290"/>
      <c r="K191" s="338"/>
    </row>
    <row r="192" s="1" customFormat="1" ht="15" customHeight="1">
      <c r="B192" s="315"/>
      <c r="C192" s="351" t="s">
        <v>1531</v>
      </c>
      <c r="D192" s="290"/>
      <c r="E192" s="290"/>
      <c r="F192" s="313" t="s">
        <v>1437</v>
      </c>
      <c r="G192" s="290"/>
      <c r="H192" s="290" t="s">
        <v>1532</v>
      </c>
      <c r="I192" s="290" t="s">
        <v>1472</v>
      </c>
      <c r="J192" s="290"/>
      <c r="K192" s="338"/>
    </row>
    <row r="193" s="1" customFormat="1" ht="15" customHeight="1">
      <c r="B193" s="315"/>
      <c r="C193" s="351" t="s">
        <v>1533</v>
      </c>
      <c r="D193" s="290"/>
      <c r="E193" s="290"/>
      <c r="F193" s="313" t="s">
        <v>1443</v>
      </c>
      <c r="G193" s="290"/>
      <c r="H193" s="290" t="s">
        <v>1534</v>
      </c>
      <c r="I193" s="290" t="s">
        <v>1472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1535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1536</v>
      </c>
      <c r="D200" s="354"/>
      <c r="E200" s="354"/>
      <c r="F200" s="354" t="s">
        <v>1537</v>
      </c>
      <c r="G200" s="355"/>
      <c r="H200" s="354" t="s">
        <v>1538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1528</v>
      </c>
      <c r="D202" s="290"/>
      <c r="E202" s="290"/>
      <c r="F202" s="313" t="s">
        <v>43</v>
      </c>
      <c r="G202" s="290"/>
      <c r="H202" s="290" t="s">
        <v>1539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1540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1541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1542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1543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1484</v>
      </c>
      <c r="D208" s="290"/>
      <c r="E208" s="290"/>
      <c r="F208" s="313" t="s">
        <v>79</v>
      </c>
      <c r="G208" s="290"/>
      <c r="H208" s="290" t="s">
        <v>1544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1379</v>
      </c>
      <c r="G209" s="290"/>
      <c r="H209" s="290" t="s">
        <v>1380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1377</v>
      </c>
      <c r="G210" s="290"/>
      <c r="H210" s="290" t="s">
        <v>1545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1381</v>
      </c>
      <c r="G211" s="351"/>
      <c r="H211" s="342" t="s">
        <v>1382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1383</v>
      </c>
      <c r="G212" s="351"/>
      <c r="H212" s="342" t="s">
        <v>1546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1508</v>
      </c>
      <c r="D214" s="290"/>
      <c r="E214" s="290"/>
      <c r="F214" s="313">
        <v>1</v>
      </c>
      <c r="G214" s="351"/>
      <c r="H214" s="342" t="s">
        <v>1547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1548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1549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1550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</dc:creator>
  <cp:lastModifiedBy>Marie</cp:lastModifiedBy>
  <dcterms:created xsi:type="dcterms:W3CDTF">2023-12-14T10:39:28Z</dcterms:created>
  <dcterms:modified xsi:type="dcterms:W3CDTF">2023-12-14T10:39:35Z</dcterms:modified>
</cp:coreProperties>
</file>