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AKCE - veřejné zakázky\Budova A sklad - 2024\PD\elektro\"/>
    </mc:Choice>
  </mc:AlternateContent>
  <bookViews>
    <workbookView xWindow="32760" yWindow="32760" windowWidth="19200" windowHeight="7080" tabRatio="563"/>
  </bookViews>
  <sheets>
    <sheet name="TUL sklady_elektro" sheetId="31" r:id="rId1"/>
  </sheets>
  <calcPr calcId="162913"/>
</workbook>
</file>

<file path=xl/calcChain.xml><?xml version="1.0" encoding="utf-8"?>
<calcChain xmlns="http://schemas.openxmlformats.org/spreadsheetml/2006/main">
  <c r="C17" i="31" l="1"/>
  <c r="C18" i="31"/>
  <c r="C20" i="31"/>
  <c r="C21" i="31"/>
  <c r="C23" i="31"/>
  <c r="C24" i="31"/>
  <c r="F32" i="31"/>
  <c r="F37" i="31" s="1"/>
  <c r="H32" i="31"/>
  <c r="F33" i="31"/>
  <c r="H33" i="31"/>
  <c r="F34" i="31"/>
  <c r="H34" i="31"/>
  <c r="F35" i="31"/>
  <c r="H35" i="31"/>
  <c r="F36" i="31"/>
  <c r="H36" i="31"/>
  <c r="H37" i="31"/>
  <c r="F44" i="31"/>
  <c r="H44" i="31"/>
  <c r="F45" i="31"/>
  <c r="H45" i="31"/>
  <c r="F46" i="31"/>
  <c r="H46" i="31"/>
  <c r="H86" i="31"/>
  <c r="F47" i="31"/>
  <c r="H47" i="31"/>
  <c r="F48" i="31"/>
  <c r="H48" i="31"/>
  <c r="F49" i="31"/>
  <c r="H49" i="31"/>
  <c r="F50" i="31"/>
  <c r="H50" i="31"/>
  <c r="F51" i="31"/>
  <c r="H51" i="31"/>
  <c r="F52" i="31"/>
  <c r="H52" i="31"/>
  <c r="F53" i="31"/>
  <c r="H53" i="31"/>
  <c r="F54" i="31"/>
  <c r="H54" i="31"/>
  <c r="F55" i="31"/>
  <c r="H55" i="31"/>
  <c r="F56" i="31"/>
  <c r="H56" i="31"/>
  <c r="F57" i="31"/>
  <c r="H57" i="31"/>
  <c r="F58" i="31"/>
  <c r="H58" i="31"/>
  <c r="F59" i="31"/>
  <c r="H59" i="31"/>
  <c r="F60" i="31"/>
  <c r="H60" i="31"/>
  <c r="F61" i="31"/>
  <c r="H61" i="31"/>
  <c r="F62" i="31"/>
  <c r="H62" i="31"/>
  <c r="F63" i="31"/>
  <c r="H63" i="31"/>
  <c r="F64" i="31"/>
  <c r="H64" i="31"/>
  <c r="F65" i="31"/>
  <c r="H65" i="31"/>
  <c r="F66" i="31"/>
  <c r="H67" i="31"/>
  <c r="H68" i="31"/>
  <c r="H69" i="31"/>
  <c r="H70" i="31"/>
  <c r="F71" i="31"/>
  <c r="H71" i="31"/>
  <c r="H72" i="31"/>
  <c r="H73" i="31"/>
  <c r="F74" i="31"/>
  <c r="F86" i="31"/>
  <c r="H74" i="31"/>
  <c r="H75" i="31"/>
  <c r="F76" i="31"/>
  <c r="H76" i="31"/>
  <c r="F77" i="31"/>
  <c r="H78" i="31"/>
  <c r="H79" i="31"/>
  <c r="H80" i="31"/>
  <c r="H81" i="31"/>
  <c r="H82" i="31"/>
  <c r="H83" i="31"/>
  <c r="H84" i="31"/>
  <c r="H85" i="31"/>
  <c r="H90" i="31"/>
  <c r="H91" i="31"/>
  <c r="H92" i="31"/>
  <c r="H93" i="31"/>
  <c r="F98" i="31"/>
  <c r="F99" i="31"/>
  <c r="F101" i="31"/>
  <c r="F100" i="31"/>
  <c r="H104" i="31"/>
  <c r="H105" i="31"/>
  <c r="F111" i="31"/>
  <c r="F112" i="31"/>
  <c r="F113" i="31"/>
  <c r="F114" i="31"/>
  <c r="F115" i="31"/>
  <c r="F124" i="31"/>
  <c r="F116" i="31"/>
  <c r="F117" i="31"/>
  <c r="F118" i="31"/>
  <c r="F119" i="31"/>
  <c r="F120" i="31"/>
  <c r="F121" i="31"/>
  <c r="F122" i="31"/>
  <c r="F123" i="31"/>
  <c r="F128" i="31"/>
  <c r="F129" i="31"/>
  <c r="F136" i="31"/>
  <c r="H136" i="31"/>
  <c r="F137" i="31"/>
  <c r="H137" i="31"/>
  <c r="F138" i="31"/>
  <c r="H138" i="31"/>
  <c r="F139" i="31"/>
  <c r="F160" i="31"/>
  <c r="H139" i="31"/>
  <c r="H160" i="31"/>
  <c r="F140" i="31"/>
  <c r="H140" i="31"/>
  <c r="F141" i="31"/>
  <c r="H141" i="31"/>
  <c r="F143" i="31"/>
  <c r="H143" i="31"/>
  <c r="F144" i="31"/>
  <c r="H144" i="31"/>
  <c r="F145" i="31"/>
  <c r="H145" i="31"/>
  <c r="F146" i="31"/>
  <c r="H146" i="31"/>
  <c r="F147" i="31"/>
  <c r="H147" i="31"/>
  <c r="F148" i="31"/>
  <c r="H148" i="31"/>
  <c r="H149" i="31"/>
  <c r="F151" i="31"/>
  <c r="H151" i="31"/>
  <c r="F152" i="31"/>
  <c r="H152" i="31"/>
  <c r="F153" i="31"/>
  <c r="H153" i="31"/>
  <c r="F154" i="31"/>
  <c r="H154" i="31"/>
  <c r="H156" i="31"/>
  <c r="H157" i="31"/>
  <c r="H158" i="31"/>
  <c r="H159" i="31"/>
  <c r="E87" i="31"/>
  <c r="F87" i="31"/>
  <c r="F94" i="31"/>
  <c r="G88" i="31"/>
  <c r="H88" i="31"/>
  <c r="H94" i="31"/>
  <c r="G89" i="31"/>
  <c r="H89" i="31"/>
  <c r="E102" i="31"/>
  <c r="F102" i="31"/>
  <c r="G103" i="31"/>
  <c r="H103" i="31"/>
  <c r="H106" i="31"/>
  <c r="F106" i="31"/>
  <c r="H107" i="31"/>
  <c r="E125" i="31"/>
  <c r="F125" i="31"/>
  <c r="E126" i="31"/>
  <c r="F126" i="31"/>
  <c r="F130" i="31"/>
  <c r="E127" i="31"/>
  <c r="F127" i="31"/>
  <c r="G39" i="31" l="1"/>
  <c r="H39" i="31" s="1"/>
  <c r="H40" i="31" s="1"/>
  <c r="C15" i="31" s="1"/>
  <c r="E38" i="31"/>
  <c r="F38" i="31" s="1"/>
  <c r="F40" i="31" s="1"/>
  <c r="C14" i="31" s="1"/>
  <c r="C26" i="31" l="1"/>
</calcChain>
</file>

<file path=xl/sharedStrings.xml><?xml version="1.0" encoding="utf-8"?>
<sst xmlns="http://schemas.openxmlformats.org/spreadsheetml/2006/main" count="395" uniqueCount="256">
  <si>
    <t xml:space="preserve">Proškolení obsluhy </t>
  </si>
  <si>
    <t>Ukončení drátu do 6mm2</t>
  </si>
  <si>
    <t>Ukončení kabelu do 3x4mm2</t>
  </si>
  <si>
    <t>Ukončení kabelu do 5x4mm2</t>
  </si>
  <si>
    <t>m.j.</t>
  </si>
  <si>
    <t>množství</t>
  </si>
  <si>
    <t>m</t>
  </si>
  <si>
    <t>ks</t>
  </si>
  <si>
    <t>cena za m.j.</t>
  </si>
  <si>
    <t>celková cena</t>
  </si>
  <si>
    <t>cena za montáž</t>
  </si>
  <si>
    <t>celková cena za montáž</t>
  </si>
  <si>
    <t>Celkem</t>
  </si>
  <si>
    <t>Celkový součet</t>
  </si>
  <si>
    <t>popis materiál</t>
  </si>
  <si>
    <t>m2</t>
  </si>
  <si>
    <t>Montáž rozvodnice do 50kg</t>
  </si>
  <si>
    <t>Zkouška a prohlídka rozvodných zařízení</t>
  </si>
  <si>
    <t xml:space="preserve">Vodič CY6  zelenožlutý </t>
  </si>
  <si>
    <t>Svody</t>
  </si>
  <si>
    <t>Uzemnění</t>
  </si>
  <si>
    <t>Drát FeZn 10</t>
  </si>
  <si>
    <t>popis svítidla</t>
  </si>
  <si>
    <t>Svítidla včetně zdrojů, poplatku za recyklaci a montáže</t>
  </si>
  <si>
    <t xml:space="preserve">Vodič CY10 zelenožlutý </t>
  </si>
  <si>
    <t>Výkop rýhy 50x110 volný terén 4.třída</t>
  </si>
  <si>
    <t>Přesun materiálu</t>
  </si>
  <si>
    <t>Protipožární prostup E60 ve stavební konstrukci s atestem</t>
  </si>
  <si>
    <t>Ochrana před bleskem (Hromosvod)</t>
  </si>
  <si>
    <t>Označovací štítek pro svod ke ZS</t>
  </si>
  <si>
    <t>Drobný pomocný materiál</t>
  </si>
  <si>
    <t>Dokumentace skutečného stavu</t>
  </si>
  <si>
    <t>Hutnění zeminy</t>
  </si>
  <si>
    <t>Skušební svorka SZ</t>
  </si>
  <si>
    <t>m3</t>
  </si>
  <si>
    <t>Zához rýhy 50x110 4.třída</t>
  </si>
  <si>
    <t>Elektroinstalace - materiál a montáže</t>
  </si>
  <si>
    <t>MV svorka - univerzální svorka pro spojení drát-drát</t>
  </si>
  <si>
    <t>Pásek FeZn 30x3,5 - Vrstva pozinku 70 mikrometrů</t>
  </si>
  <si>
    <t>Svorka klínová - Napojení pásek-pásek</t>
  </si>
  <si>
    <t>Svorka klínová - Napojení pásek-drát</t>
  </si>
  <si>
    <t>Společné položky pro ochranu před bleskem</t>
  </si>
  <si>
    <t>index svítidla</t>
  </si>
  <si>
    <t>Podpěra zaváděcí tyče</t>
  </si>
  <si>
    <t>p.č.</t>
  </si>
  <si>
    <t>Vypracování dokumentace skutečného provedení</t>
  </si>
  <si>
    <t>den</t>
  </si>
  <si>
    <t>Rozvodná krabice nástěná IP54 pro svorkování a odbočování kabelů typu CYKY, se svorkovnicí a průchodkami.</t>
  </si>
  <si>
    <t>Zásuvka jednonásobná jednofázová s ochranným kolíkem v provedení na omítku, 16A/230V, barva bílá, krytí IP 44</t>
  </si>
  <si>
    <t>Kabel CYKY-O 2x1,5</t>
  </si>
  <si>
    <t>Kabel CYKY-O 3x1,5</t>
  </si>
  <si>
    <t>Kabel CYKY-J 3x1,5</t>
  </si>
  <si>
    <t>Kabel CYKY-J 5x1,5</t>
  </si>
  <si>
    <t>Kabel CYKY-J 3x2,5</t>
  </si>
  <si>
    <t xml:space="preserve">Kabel CYKY-J 5x2,5 </t>
  </si>
  <si>
    <t>Kabel CYKY-J 5x4</t>
  </si>
  <si>
    <t>Ekvipotencionální svorkovnice, slouží pro hlavní pospojování, k vyrovnání nulového potenciálu.</t>
  </si>
  <si>
    <t>Ukončení kabelu do 35mm2</t>
  </si>
  <si>
    <t>Celkem mezisoučet</t>
  </si>
  <si>
    <t>Drobný pomocný materiál (3% z celkové ceny materiálu)</t>
  </si>
  <si>
    <t>%</t>
  </si>
  <si>
    <t>Revize el. zařízení</t>
  </si>
  <si>
    <t>Přesun materiálu (5% z celkové ceny materiálu)</t>
  </si>
  <si>
    <t xml:space="preserve">Zásuvka trojfázová v provedení na omítku, 16A/3P+N+PE, 380-415V AC, plastové provedení, samozhášivé, IP44.   </t>
  </si>
  <si>
    <t>Zásuvková skříň vybavená 2x16A/230V, 1x16A/400V, ve skříni pro jednotlivé zásuvky proudové chrániče.</t>
  </si>
  <si>
    <t>Spínač jednopólový v provedení na omítku, 10A/230V, barva bílá, plastové samozhášivé provedení, zapojení 1, krytí IP44</t>
  </si>
  <si>
    <t>Schodišťový přepínač v provedení na omítku, 10A/230V, barva bílá, plastové provedení, samozhášivé, zapojení 6, krytí IP44</t>
  </si>
  <si>
    <t>El.instal. trubka PE25 pevná + kotvení + příchytky</t>
  </si>
  <si>
    <t>Stavební přípomoci (5% z celkové ceny montáží)</t>
  </si>
  <si>
    <t>Elektroinstalační lišta bílá 60/40</t>
  </si>
  <si>
    <t>Drátěný kabelový žlab 60/60 pozinkovaný vedený pod stropem  + nosná konstrukce žlabu</t>
  </si>
  <si>
    <t>Průraz cihelnou zdí 300-500mm. Včetně úklidu a likvidace sutě.</t>
  </si>
  <si>
    <t>Rozebrání a opětovné položení stávající zámkové dlažby</t>
  </si>
  <si>
    <t>Podklad komunikací ze štěrkopísku do 15cm</t>
  </si>
  <si>
    <t>Trubka s vysokou mechanickou odolností 120/100</t>
  </si>
  <si>
    <t>Fólie + položení</t>
  </si>
  <si>
    <t>Pískové lože</t>
  </si>
  <si>
    <t>Vytvoření pískového lože</t>
  </si>
  <si>
    <t>Geodetické zaměření</t>
  </si>
  <si>
    <t>Kabel CYKY-J 4x16</t>
  </si>
  <si>
    <t>Infrapasivní automatiký spínač 180 stupňů IP44</t>
  </si>
  <si>
    <t>A1</t>
  </si>
  <si>
    <t>Plastové interiérové LED svítidlo na přisazení ke stropu nebo na stěnu s nárazuvzdorným difuzorem z translucentního polykarbonátu,  1 x LEDLine, 38W, 5880lm, Ra80, 4000K, IP66.</t>
  </si>
  <si>
    <t>Plastové interiérové LED svítidlo na přisazení ke stropu nebo na stěnu s nárazuvzdorným difuzorem z translucentního polykarbonátu,  1 x LEDLine, 38W, 5880lm, Ra80, 4000K, IP66 1h. nouzový modul s autotestem.</t>
  </si>
  <si>
    <t>A1N</t>
  </si>
  <si>
    <t>Plastové interiérové LED svítidlo na přisazení ke stropu nebo na stěnu s nárazuvzdorným difuzorem z translucentního polykarbonátu,  1 x LEDLine, 45W, 7280lm, Ra80, 4000K, IP66 1h. nouzový modul s autotestem.</t>
  </si>
  <si>
    <t>A2</t>
  </si>
  <si>
    <t>A2N</t>
  </si>
  <si>
    <t>Plastové interiérové LED svítidlo na přisazení ke stropu nebo na stěnu s nárazuvzdorným difuzorem z translucentního polykarbonátu,  1 x LEDLine, 45W, 7280lm, Ra80, 4000K, IP66.</t>
  </si>
  <si>
    <t>LED svítidlo s asymetrickým reflektorem IP66, 1 x LED, 35W, 4560lm, Ra80, 4000K</t>
  </si>
  <si>
    <t>C1</t>
  </si>
  <si>
    <t>Montážní plošina do 5m</t>
  </si>
  <si>
    <t>Ukončení kabelu do 4x25mm2</t>
  </si>
  <si>
    <t>Jímací vedení střecha - Drát AlMgSi 8</t>
  </si>
  <si>
    <t>JT - Jímací tyč 1500/16-10 mm včetně kotvení do krovu</t>
  </si>
  <si>
    <t>Svorka k JT - Pro připojení JT k vedení</t>
  </si>
  <si>
    <t>PV "falcovka" na střechu - Uchycení vedení na oplechování (atiku)</t>
  </si>
  <si>
    <t>SP - Svorka připojovací</t>
  </si>
  <si>
    <t>Drát AlMgSi 8 pro svody</t>
  </si>
  <si>
    <t>Zaváděcí tyč FeZn 16/10 s izolací</t>
  </si>
  <si>
    <t xml:space="preserve">Celková revize objektu a měření </t>
  </si>
  <si>
    <r>
      <t>Poznámka :</t>
    </r>
    <r>
      <rPr>
        <sz val="10"/>
        <rFont val="Arial"/>
        <family val="2"/>
        <charset val="238"/>
      </rPr>
      <t xml:space="preserve"> Celá nadzemní část hromosvodu je z ušlechtilých materiálů - nerez, AlMgSi</t>
    </r>
  </si>
  <si>
    <t>Montážní plošina max. 5m</t>
  </si>
  <si>
    <t>Jímací vedení</t>
  </si>
  <si>
    <t xml:space="preserve">Akce:  </t>
  </si>
  <si>
    <t xml:space="preserve">Investor: </t>
  </si>
  <si>
    <t xml:space="preserve">Datum: </t>
  </si>
  <si>
    <t xml:space="preserve">  10.2023</t>
  </si>
  <si>
    <t>Svítidla včetně zdrojů, poplatku za recyklaci</t>
  </si>
  <si>
    <t>Montáž svítidel</t>
  </si>
  <si>
    <t>Elektroinstalace - materiál</t>
  </si>
  <si>
    <t>Elektroinstalace - montáže</t>
  </si>
  <si>
    <t>Ochrana před bleskem - materiál</t>
  </si>
  <si>
    <t>Ochrana před bleskem - montáže</t>
  </si>
  <si>
    <t>Celkem bez DPH</t>
  </si>
  <si>
    <t>Položkový výpis - materiál a montáže</t>
  </si>
  <si>
    <t>D.1.4.e Elektroinstalace, ochrana před bleskem</t>
  </si>
  <si>
    <t xml:space="preserve"> TECHNICKÁ UNIVERZITA LIBEREC</t>
  </si>
  <si>
    <t xml:space="preserve"> SKLAD SPRÁVY A ÚDRŽBY BUDOV</t>
  </si>
  <si>
    <t xml:space="preserve"> PAR.Č. 2767/2, 2767/1, 2767/3</t>
  </si>
  <si>
    <t xml:space="preserve">  Technická univerzita v Liberci </t>
  </si>
  <si>
    <t xml:space="preserve">  Studentská 1402/2, 461 17 Liberec 1</t>
  </si>
  <si>
    <t>Vysekání rýhy v cihelných zdech hloubka 3cm šířka do 7cm včetně úklidu a likvidace sutě</t>
  </si>
  <si>
    <t>Vyplnění a omítnutí rýhy v cihelných zdech hloubka 3cm šířka do 7cm, včetně materiálu</t>
  </si>
  <si>
    <t>3.1</t>
  </si>
  <si>
    <t>3.2</t>
  </si>
  <si>
    <t>Instalační hlavní vypínač na lištu 63A, 3P</t>
  </si>
  <si>
    <t>3.3</t>
  </si>
  <si>
    <t>3.4</t>
  </si>
  <si>
    <t>3.5</t>
  </si>
  <si>
    <t>Digitální elektroměr 3-fázový 1-tarifní,přímé měření 10-100A</t>
  </si>
  <si>
    <t>3.6</t>
  </si>
  <si>
    <t>Jistič s proudovým chráničem 10 kA, 1+N, B10A, 30 mA, A</t>
  </si>
  <si>
    <t>3.7</t>
  </si>
  <si>
    <t>3.8</t>
  </si>
  <si>
    <t>3.9</t>
  </si>
  <si>
    <t>3.10</t>
  </si>
  <si>
    <t>Řadová svorka 2 až 4 mm2</t>
  </si>
  <si>
    <t>Řadová svorka 16 mm2</t>
  </si>
  <si>
    <t>Popis přístrojů, svorek a okruhů</t>
  </si>
  <si>
    <t>Přesun materiálu (2,5% z celkové ceny materiálu)</t>
  </si>
  <si>
    <t>Montáž rozvodnice (30% z celkové ceny materiálu)</t>
  </si>
  <si>
    <t>Protokol o kusové zkoušce a kompletnosti rozvaděče</t>
  </si>
  <si>
    <t>Výrobní štítek</t>
  </si>
  <si>
    <t>Rozvaděč skladů  (10kA)</t>
  </si>
  <si>
    <t>Proudový chránič 10 kA, 63 A, 4P, 30 mA, A</t>
  </si>
  <si>
    <t>Jistič jednopólový B16/1</t>
  </si>
  <si>
    <t>Jistič třípólový B16/3</t>
  </si>
  <si>
    <t>Jistič třípólový B20/3</t>
  </si>
  <si>
    <t>Svodič přepětí  BC TNC 275/12,5</t>
  </si>
  <si>
    <t>Lišta propojovací 3-pólová/10mm²/1m</t>
  </si>
  <si>
    <t xml:space="preserve">Oceloplechová nástěnná rozvodnice 600 x 900 x 250 mm, včetně montážní desky s lištami a krycími panely. Světle šedá barva, krytí IP30/20. </t>
  </si>
  <si>
    <t>Přesun materiálu (3% z celkové ceny materiálu)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</si>
  <si>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</si>
  <si>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</si>
  <si>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</si>
  <si>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</si>
  <si>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</si>
  <si>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</si>
  <si>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</si>
  <si>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</si>
  <si>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</si>
  <si>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</si>
  <si>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</si>
  <si>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</si>
  <si>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</si>
  <si>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</si>
  <si>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</si>
  <si>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</si>
  <si>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</si>
  <si>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</si>
  <si>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</si>
  <si>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</si>
  <si>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</si>
  <si>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</si>
  <si>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</si>
  <si>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</si>
  <si>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</si>
  <si>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</si>
  <si>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</si>
  <si>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</si>
  <si>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</si>
  <si>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</si>
  <si>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</si>
  <si>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</si>
  <si>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</si>
  <si>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</si>
  <si>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</si>
  <si>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</si>
  <si>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</si>
  <si>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</si>
  <si>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</si>
  <si>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</si>
  <si>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</si>
  <si>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</si>
  <si>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</si>
  <si>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</si>
  <si>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</si>
  <si>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</si>
  <si>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</si>
  <si>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</si>
  <si>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</si>
  <si>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</si>
  <si>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</si>
  <si>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</si>
  <si>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</si>
  <si>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</si>
  <si>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</si>
  <si>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</si>
  <si>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</si>
  <si>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</si>
  <si>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</si>
  <si>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</si>
  <si>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</si>
  <si>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</si>
  <si>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</si>
  <si>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</si>
  <si>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</si>
  <si>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</si>
  <si>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</si>
  <si>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</si>
  <si>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</si>
  <si>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</si>
  <si>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</si>
  <si>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</si>
  <si>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</si>
  <si>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</si>
  <si>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</si>
  <si>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</si>
  <si>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</si>
  <si>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</si>
  <si>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</si>
  <si>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</si>
  <si>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</si>
  <si>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</si>
  <si>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</si>
  <si>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</si>
  <si>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</si>
  <si>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</si>
  <si>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</si>
  <si>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</si>
  <si>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</si>
  <si>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</si>
  <si>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</si>
  <si>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</si>
  <si>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</si>
  <si>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</si>
  <si>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</si>
  <si>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</si>
  <si>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</si>
  <si>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h</t>
  </si>
  <si>
    <t>Celkový součet za materiál a montáž</t>
  </si>
  <si>
    <t>Dozbrojení stávajícího rozvaděče HRP0</t>
  </si>
  <si>
    <t>Jistič třípólový B40/3</t>
  </si>
  <si>
    <t>Rozvaděč skladů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</si>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</sst>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Helv"/>
    </font>
    <font>
      <b/>
      <sz val="14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b/>
      <sz val="18"/>
      <name val="Arial CE"/>
      <charset val="238"/>
    </font>
    <font>
      <sz val="10"/>
      <name val="Helv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Helv"/>
    </font>
    <font>
      <sz val="9"/>
      <color rgb="FF77777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8">
    <xf numFmtId="0" fontId="0" fillId="0" borderId="0" xfId="0"/>
    <xf numFmtId="2" fontId="6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right" vertical="center"/>
    </xf>
    <xf numFmtId="2" fontId="6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right" vertical="center"/>
    </xf>
    <xf numFmtId="2" fontId="9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vertical="center" wrapText="1"/>
    </xf>
    <xf numFmtId="0" fontId="13" fillId="0" borderId="0" xfId="0" applyFont="1" applyFill="1"/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2" fontId="15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right"/>
    </xf>
    <xf numFmtId="0" fontId="18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/>
    </xf>
    <xf numFmtId="0" fontId="0" fillId="0" borderId="0" xfId="0" applyFill="1" applyAlignment="1">
      <alignment horizontal="right"/>
    </xf>
    <xf numFmtId="0" fontId="18" fillId="0" borderId="0" xfId="0" applyFont="1" applyFill="1" applyAlignment="1">
      <alignment vertical="center"/>
    </xf>
    <xf numFmtId="2" fontId="18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2" fontId="21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justify" vertical="top"/>
    </xf>
    <xf numFmtId="49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justify" vertical="center"/>
    </xf>
    <xf numFmtId="49" fontId="7" fillId="0" borderId="0" xfId="0" applyNumberFormat="1" applyFont="1" applyFill="1" applyAlignment="1">
      <alignment horizontal="justify" vertical="center" wrapText="1"/>
    </xf>
    <xf numFmtId="0" fontId="25" fillId="0" borderId="0" xfId="0" applyFont="1" applyFill="1" applyAlignment="1">
      <alignment horizontal="left" vertical="center" wrapText="1" indent="1"/>
    </xf>
    <xf numFmtId="49" fontId="16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3" fillId="0" borderId="0" xfId="0" applyFont="1" applyFill="1" applyAlignment="1">
      <alignment horizontal="left" vertical="center"/>
    </xf>
    <xf numFmtId="49" fontId="16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Alignment="1" applyProtection="1">
      <alignment horizontal="right" vertical="center"/>
    </xf>
    <xf numFmtId="2" fontId="15" fillId="0" borderId="0" xfId="0" applyNumberFormat="1" applyFont="1" applyFill="1" applyAlignment="1" applyProtection="1">
      <alignment horizontal="right" vertical="center"/>
    </xf>
    <xf numFmtId="2" fontId="5" fillId="0" borderId="0" xfId="0" applyNumberFormat="1" applyFont="1" applyFill="1" applyAlignment="1" applyProtection="1">
      <alignment horizontal="right" vertical="center"/>
    </xf>
    <xf numFmtId="0" fontId="11" fillId="0" borderId="0" xfId="0" applyFont="1" applyFill="1" applyProtection="1"/>
    <xf numFmtId="0" fontId="11" fillId="0" borderId="0" xfId="0" applyFont="1" applyFill="1" applyAlignment="1" applyProtection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2" fontId="9" fillId="0" borderId="0" xfId="0" applyNumberFormat="1" applyFont="1" applyFill="1" applyAlignment="1" applyProtection="1">
      <alignment horizontal="right" vertical="center"/>
    </xf>
    <xf numFmtId="0" fontId="0" fillId="0" borderId="0" xfId="0" applyFill="1" applyProtection="1"/>
    <xf numFmtId="0" fontId="6" fillId="0" borderId="0" xfId="0" applyFont="1" applyFill="1" applyAlignment="1" applyProtection="1">
      <alignment horizontal="center" vertical="center"/>
    </xf>
    <xf numFmtId="2" fontId="6" fillId="0" borderId="0" xfId="0" applyNumberFormat="1" applyFont="1" applyFill="1" applyAlignment="1" applyProtection="1">
      <alignment vertical="center"/>
    </xf>
    <xf numFmtId="2" fontId="6" fillId="0" borderId="0" xfId="0" applyNumberFormat="1" applyFont="1" applyFill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Alignment="1" applyProtection="1">
      <alignment vertical="center"/>
      <protection locked="0"/>
    </xf>
    <xf numFmtId="49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2" fontId="5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2" fontId="6" fillId="0" borderId="0" xfId="0" applyNumberFormat="1" applyFont="1" applyFill="1" applyAlignment="1" applyProtection="1">
      <alignment vertical="center"/>
      <protection locked="0"/>
    </xf>
    <xf numFmtId="2" fontId="9" fillId="0" borderId="0" xfId="0" applyNumberFormat="1" applyFont="1" applyFill="1" applyAlignment="1" applyProtection="1">
      <alignment horizontal="right" vertical="center"/>
      <protection locked="0"/>
    </xf>
    <xf numFmtId="2" fontId="15" fillId="0" borderId="0" xfId="0" applyNumberFormat="1" applyFont="1" applyFill="1" applyAlignment="1" applyProtection="1">
      <alignment vertical="center"/>
      <protection locked="0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Protection="1">
      <protection locked="0"/>
    </xf>
    <xf numFmtId="2" fontId="5" fillId="0" borderId="0" xfId="0" applyNumberFormat="1" applyFont="1" applyFill="1" applyAlignment="1" applyProtection="1">
      <alignment horizontal="right" vertical="center"/>
      <protection locked="0"/>
    </xf>
    <xf numFmtId="2" fontId="2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2" fontId="18" fillId="0" borderId="0" xfId="0" applyNumberFormat="1" applyFont="1" applyFill="1" applyAlignment="1">
      <alignment horizontal="right" vertical="center"/>
    </xf>
  </cellXfs>
  <cellStyles count="3">
    <cellStyle name="Normální" xfId="0" builtinId="0"/>
    <cellStyle name="normální 4" xfId="1"/>
    <cellStyle name="normální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2295525</xdr:colOff>
      <xdr:row>31</xdr:row>
      <xdr:rowOff>523875</xdr:rowOff>
    </xdr:from>
    <xdr:to>
      <xdr:col>1</xdr:col>
      <xdr:colOff>3467100</xdr:colOff>
      <xdr:row>31</xdr:row>
      <xdr:rowOff>1343025</xdr:rowOff>
    </xdr:to>
    <xdr:pic>
      <xdr:nvPicPr>
        <xdr:cNvPr id="3211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6686550"/>
          <a:ext cx="11715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2305050</xdr:colOff>
      <xdr:row>32</xdr:row>
      <xdr:rowOff>533400</xdr:rowOff>
    </xdr:from>
    <xdr:to>
      <xdr:col>1</xdr:col>
      <xdr:colOff>3476625</xdr:colOff>
      <xdr:row>32</xdr:row>
      <xdr:rowOff>1352550</xdr:rowOff>
    </xdr:to>
    <xdr:pic>
      <xdr:nvPicPr>
        <xdr:cNvPr id="321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8105775"/>
          <a:ext cx="11715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2305050</xdr:colOff>
      <xdr:row>33</xdr:row>
      <xdr:rowOff>533400</xdr:rowOff>
    </xdr:from>
    <xdr:to>
      <xdr:col>1</xdr:col>
      <xdr:colOff>3476625</xdr:colOff>
      <xdr:row>33</xdr:row>
      <xdr:rowOff>1352550</xdr:rowOff>
    </xdr:to>
    <xdr:pic>
      <xdr:nvPicPr>
        <xdr:cNvPr id="3213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9515475"/>
          <a:ext cx="11715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2324100</xdr:colOff>
      <xdr:row>34</xdr:row>
      <xdr:rowOff>552450</xdr:rowOff>
    </xdr:from>
    <xdr:to>
      <xdr:col>1</xdr:col>
      <xdr:colOff>3495675</xdr:colOff>
      <xdr:row>34</xdr:row>
      <xdr:rowOff>1371600</xdr:rowOff>
    </xdr:to>
    <xdr:pic>
      <xdr:nvPicPr>
        <xdr:cNvPr id="3214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10944225"/>
          <a:ext cx="11715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2514600</xdr:colOff>
      <xdr:row>36</xdr:row>
      <xdr:rowOff>523875</xdr:rowOff>
    </xdr:from>
    <xdr:to>
      <xdr:col>1</xdr:col>
      <xdr:colOff>3352800</xdr:colOff>
      <xdr:row>36</xdr:row>
      <xdr:rowOff>962025</xdr:rowOff>
    </xdr:to>
    <xdr:pic>
      <xdr:nvPicPr>
        <xdr:cNvPr id="3215" name="Obrázek 3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2601575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61"/>
  <sheetViews>
    <sheetView tabSelected="1" workbookViewId="0">
      <selection activeCell="B32" sqref="B32"/>
    </sheetView>
  </sheetViews>
  <sheetFormatPr defaultRowHeight="12.75" x14ac:dyDescent="0.2"/>
  <cols>
    <col min="1" max="1" width="6.140625" style="15" customWidth="1"/>
    <col min="2" max="2" width="54.5703125" style="15" customWidth="1"/>
    <col min="3" max="3" width="5.5703125" style="20" customWidth="1"/>
    <col min="4" max="4" width="8.5703125" style="20" customWidth="1"/>
    <col min="5" max="5" width="9.5703125" style="15" customWidth="1"/>
    <col min="6" max="6" width="11.5703125" style="15" customWidth="1"/>
    <col min="7" max="7" width="9.5703125" style="15" customWidth="1"/>
    <col min="8" max="8" width="11.5703125" style="15" customWidth="1"/>
    <col min="9" max="16384" width="9.140625" style="15"/>
  </cols>
  <sheetData>
    <row r="1" spans="2:5" s="22" customFormat="1" ht="18" x14ac:dyDescent="0.2">
      <c r="B1" s="28" t="s">
        <v>104</v>
      </c>
      <c r="C1" s="29" t="s">
        <v>117</v>
      </c>
      <c r="D1" s="30"/>
      <c r="E1" s="31"/>
    </row>
    <row r="2" spans="2:5" s="22" customFormat="1" ht="18.95" customHeight="1" x14ac:dyDescent="0.2">
      <c r="B2" s="28"/>
      <c r="C2" s="29" t="s">
        <v>118</v>
      </c>
      <c r="D2" s="30"/>
      <c r="E2" s="31"/>
    </row>
    <row r="3" spans="2:5" s="22" customFormat="1" ht="18.95" customHeight="1" x14ac:dyDescent="0.2">
      <c r="B3" s="28"/>
      <c r="C3" s="29" t="s">
        <v>119</v>
      </c>
      <c r="D3" s="30"/>
      <c r="E3" s="31"/>
    </row>
    <row r="4" spans="2:5" s="22" customFormat="1" ht="7.5" customHeight="1" x14ac:dyDescent="0.2">
      <c r="B4" s="28"/>
      <c r="C4" s="32"/>
      <c r="D4" s="30"/>
      <c r="E4" s="31"/>
    </row>
    <row r="5" spans="2:5" s="22" customFormat="1" ht="15" x14ac:dyDescent="0.2">
      <c r="B5" s="28" t="s">
        <v>105</v>
      </c>
      <c r="C5" s="32" t="s">
        <v>120</v>
      </c>
      <c r="D5" s="30"/>
      <c r="E5" s="31"/>
    </row>
    <row r="6" spans="2:5" s="22" customFormat="1" ht="15" x14ac:dyDescent="0.2">
      <c r="B6" s="28"/>
      <c r="C6" s="32" t="s">
        <v>121</v>
      </c>
      <c r="D6" s="30"/>
      <c r="E6" s="31"/>
    </row>
    <row r="7" spans="2:5" s="22" customFormat="1" ht="7.5" customHeight="1" x14ac:dyDescent="0.2">
      <c r="B7" s="28"/>
      <c r="C7" s="32"/>
      <c r="D7" s="30"/>
      <c r="E7" s="31"/>
    </row>
    <row r="8" spans="2:5" s="22" customFormat="1" ht="15" x14ac:dyDescent="0.2">
      <c r="B8" s="28" t="s">
        <v>106</v>
      </c>
      <c r="C8" s="32" t="s">
        <v>107</v>
      </c>
      <c r="D8" s="30"/>
      <c r="E8" s="31"/>
    </row>
    <row r="9" spans="2:5" s="22" customFormat="1" ht="5.45" customHeight="1" x14ac:dyDescent="0.2">
      <c r="B9" s="28"/>
      <c r="C9" s="32"/>
      <c r="D9" s="30"/>
      <c r="E9" s="31"/>
    </row>
    <row r="10" spans="2:5" s="26" customFormat="1" ht="23.25" x14ac:dyDescent="0.35">
      <c r="B10" s="33" t="s">
        <v>116</v>
      </c>
      <c r="C10" s="25"/>
      <c r="D10" s="25"/>
      <c r="E10" s="34"/>
    </row>
    <row r="11" spans="2:5" s="26" customFormat="1" ht="8.1" customHeight="1" x14ac:dyDescent="0.35">
      <c r="B11" s="33"/>
      <c r="C11" s="25"/>
      <c r="D11" s="25"/>
      <c r="E11" s="34"/>
    </row>
    <row r="12" spans="2:5" s="26" customFormat="1" ht="23.25" x14ac:dyDescent="0.35">
      <c r="B12" s="33" t="s">
        <v>255</v>
      </c>
      <c r="C12" s="25"/>
      <c r="D12" s="25"/>
      <c r="E12" s="34"/>
    </row>
    <row r="13" spans="2:5" s="26" customFormat="1" ht="11.25" customHeight="1" x14ac:dyDescent="0.2">
      <c r="C13" s="25"/>
      <c r="D13" s="25"/>
      <c r="E13" s="34"/>
    </row>
    <row r="14" spans="2:5" s="38" customFormat="1" ht="18" customHeight="1" x14ac:dyDescent="0.2">
      <c r="B14" s="35" t="s">
        <v>108</v>
      </c>
      <c r="C14" s="87">
        <f>F40</f>
        <v>0</v>
      </c>
      <c r="D14" s="87"/>
      <c r="E14" s="37"/>
    </row>
    <row r="15" spans="2:5" s="38" customFormat="1" ht="18" customHeight="1" x14ac:dyDescent="0.2">
      <c r="B15" s="35" t="s">
        <v>109</v>
      </c>
      <c r="C15" s="87">
        <f>H40</f>
        <v>0</v>
      </c>
      <c r="D15" s="87"/>
      <c r="E15" s="37"/>
    </row>
    <row r="16" spans="2:5" s="38" customFormat="1" ht="4.5" customHeight="1" x14ac:dyDescent="0.2">
      <c r="B16" s="35"/>
      <c r="C16" s="36"/>
      <c r="D16" s="39"/>
      <c r="E16" s="37"/>
    </row>
    <row r="17" spans="1:12" s="38" customFormat="1" ht="18" customHeight="1" x14ac:dyDescent="0.2">
      <c r="B17" s="35" t="s">
        <v>110</v>
      </c>
      <c r="C17" s="87">
        <f>F94</f>
        <v>0</v>
      </c>
      <c r="D17" s="87"/>
      <c r="E17" s="37"/>
    </row>
    <row r="18" spans="1:12" s="38" customFormat="1" ht="18" customHeight="1" x14ac:dyDescent="0.2">
      <c r="B18" s="35" t="s">
        <v>111</v>
      </c>
      <c r="C18" s="87">
        <f>H94</f>
        <v>0</v>
      </c>
      <c r="D18" s="87"/>
      <c r="E18" s="37"/>
    </row>
    <row r="19" spans="1:12" s="38" customFormat="1" ht="4.5" customHeight="1" x14ac:dyDescent="0.2">
      <c r="B19" s="35"/>
      <c r="C19" s="36"/>
      <c r="D19" s="39"/>
      <c r="E19" s="37"/>
    </row>
    <row r="20" spans="1:12" s="38" customFormat="1" ht="18" customHeight="1" x14ac:dyDescent="0.2">
      <c r="B20" s="35" t="s">
        <v>252</v>
      </c>
      <c r="C20" s="87">
        <f>H107</f>
        <v>0</v>
      </c>
      <c r="D20" s="87"/>
      <c r="E20" s="37"/>
    </row>
    <row r="21" spans="1:12" s="38" customFormat="1" ht="18" customHeight="1" x14ac:dyDescent="0.2">
      <c r="B21" s="35" t="s">
        <v>254</v>
      </c>
      <c r="C21" s="87">
        <f>F130</f>
        <v>0</v>
      </c>
      <c r="D21" s="87"/>
      <c r="E21" s="37"/>
    </row>
    <row r="22" spans="1:12" s="38" customFormat="1" ht="4.5" customHeight="1" x14ac:dyDescent="0.2">
      <c r="B22" s="35"/>
      <c r="C22" s="36"/>
      <c r="D22" s="39"/>
      <c r="E22" s="37"/>
    </row>
    <row r="23" spans="1:12" s="38" customFormat="1" ht="16.5" customHeight="1" x14ac:dyDescent="0.2">
      <c r="B23" s="35" t="s">
        <v>112</v>
      </c>
      <c r="C23" s="87">
        <f>F160</f>
        <v>0</v>
      </c>
      <c r="D23" s="87"/>
      <c r="E23" s="37"/>
    </row>
    <row r="24" spans="1:12" s="38" customFormat="1" ht="16.5" customHeight="1" x14ac:dyDescent="0.2">
      <c r="B24" s="35" t="s">
        <v>113</v>
      </c>
      <c r="C24" s="87">
        <f>H160</f>
        <v>0</v>
      </c>
      <c r="D24" s="87"/>
      <c r="E24" s="37"/>
    </row>
    <row r="25" spans="1:12" s="38" customFormat="1" ht="4.5" customHeight="1" x14ac:dyDescent="0.2">
      <c r="B25" s="35"/>
      <c r="C25" s="36"/>
      <c r="D25" s="39"/>
      <c r="E25" s="37"/>
    </row>
    <row r="26" spans="1:12" s="40" customFormat="1" ht="19.5" customHeight="1" x14ac:dyDescent="0.2">
      <c r="B26" s="41" t="s">
        <v>114</v>
      </c>
      <c r="C26" s="85">
        <f>SUM(C14:C25)</f>
        <v>0</v>
      </c>
      <c r="D26" s="86"/>
      <c r="H26" s="42"/>
    </row>
    <row r="27" spans="1:12" s="40" customFormat="1" ht="24.6" customHeight="1" x14ac:dyDescent="0.2">
      <c r="B27" s="41"/>
      <c r="C27" s="4"/>
      <c r="D27" s="38"/>
    </row>
    <row r="28" spans="1:12" s="43" customFormat="1" ht="27.95" customHeight="1" x14ac:dyDescent="0.2">
      <c r="B28" s="44" t="s">
        <v>115</v>
      </c>
      <c r="C28" s="30"/>
      <c r="D28" s="30"/>
      <c r="E28" s="45"/>
      <c r="F28" s="30"/>
      <c r="G28" s="30"/>
      <c r="H28" s="6"/>
    </row>
    <row r="29" spans="1:12" s="22" customFormat="1" ht="11.1" customHeight="1" x14ac:dyDescent="0.2">
      <c r="A29" s="5"/>
      <c r="C29" s="30"/>
      <c r="D29" s="30"/>
      <c r="E29" s="43"/>
      <c r="F29" s="30"/>
      <c r="G29" s="30"/>
      <c r="H29" s="6"/>
    </row>
    <row r="30" spans="1:12" s="11" customFormat="1" ht="27" customHeight="1" x14ac:dyDescent="0.2">
      <c r="A30" s="5" t="s">
        <v>23</v>
      </c>
      <c r="C30" s="14"/>
      <c r="D30" s="14"/>
      <c r="F30" s="16"/>
      <c r="G30" s="16"/>
      <c r="H30" s="6"/>
    </row>
    <row r="31" spans="1:12" s="11" customFormat="1" ht="31.5" customHeight="1" x14ac:dyDescent="0.2">
      <c r="A31" s="19" t="s">
        <v>42</v>
      </c>
      <c r="B31" s="19" t="s">
        <v>22</v>
      </c>
      <c r="C31" s="19" t="s">
        <v>4</v>
      </c>
      <c r="D31" s="19" t="s">
        <v>5</v>
      </c>
      <c r="E31" s="19" t="s">
        <v>8</v>
      </c>
      <c r="F31" s="19" t="s">
        <v>9</v>
      </c>
      <c r="G31" s="19" t="s">
        <v>10</v>
      </c>
      <c r="H31" s="19" t="s">
        <v>11</v>
      </c>
    </row>
    <row r="32" spans="1:12" s="22" customFormat="1" ht="111.6" customHeight="1" x14ac:dyDescent="0.2">
      <c r="A32" s="46" t="s">
        <v>81</v>
      </c>
      <c r="B32" s="47" t="s">
        <v>82</v>
      </c>
      <c r="C32" s="48" t="s">
        <v>7</v>
      </c>
      <c r="D32" s="25">
        <v>2</v>
      </c>
      <c r="E32" s="69">
        <v>0</v>
      </c>
      <c r="F32" s="59">
        <f>D32*E32</f>
        <v>0</v>
      </c>
      <c r="G32" s="69">
        <v>0</v>
      </c>
      <c r="H32" s="1">
        <f>D32*G32</f>
        <v>0</v>
      </c>
      <c r="J32" s="25"/>
      <c r="K32" s="1"/>
      <c r="L32" s="1"/>
    </row>
    <row r="33" spans="1:12" s="22" customFormat="1" ht="111.6" customHeight="1" x14ac:dyDescent="0.2">
      <c r="A33" s="46" t="s">
        <v>84</v>
      </c>
      <c r="B33" s="47" t="s">
        <v>83</v>
      </c>
      <c r="C33" s="48" t="s">
        <v>7</v>
      </c>
      <c r="D33" s="25">
        <v>2</v>
      </c>
      <c r="E33" s="69">
        <v>0</v>
      </c>
      <c r="F33" s="59">
        <f>D33*E33</f>
        <v>0</v>
      </c>
      <c r="G33" s="69">
        <v>0</v>
      </c>
      <c r="H33" s="1">
        <f>D33*G33</f>
        <v>0</v>
      </c>
      <c r="J33" s="25"/>
      <c r="K33" s="1"/>
      <c r="L33" s="1"/>
    </row>
    <row r="34" spans="1:12" s="22" customFormat="1" ht="111.6" customHeight="1" x14ac:dyDescent="0.2">
      <c r="A34" s="46" t="s">
        <v>86</v>
      </c>
      <c r="B34" s="47" t="s">
        <v>88</v>
      </c>
      <c r="C34" s="48" t="s">
        <v>7</v>
      </c>
      <c r="D34" s="25">
        <v>6</v>
      </c>
      <c r="E34" s="69">
        <v>0</v>
      </c>
      <c r="F34" s="59">
        <f>D34*E34</f>
        <v>0</v>
      </c>
      <c r="G34" s="69">
        <v>0</v>
      </c>
      <c r="H34" s="1">
        <f>D34*G34</f>
        <v>0</v>
      </c>
      <c r="J34" s="25"/>
      <c r="K34" s="1"/>
      <c r="L34" s="1"/>
    </row>
    <row r="35" spans="1:12" s="22" customFormat="1" ht="111.6" customHeight="1" x14ac:dyDescent="0.2">
      <c r="A35" s="46" t="s">
        <v>87</v>
      </c>
      <c r="B35" s="47" t="s">
        <v>85</v>
      </c>
      <c r="C35" s="48" t="s">
        <v>7</v>
      </c>
      <c r="D35" s="25">
        <v>4</v>
      </c>
      <c r="E35" s="69">
        <v>0</v>
      </c>
      <c r="F35" s="59">
        <f>D35*E35</f>
        <v>0</v>
      </c>
      <c r="G35" s="69">
        <v>0</v>
      </c>
      <c r="H35" s="1">
        <f>D35*G35</f>
        <v>0</v>
      </c>
      <c r="J35" s="25"/>
      <c r="K35" s="1"/>
      <c r="L35" s="1"/>
    </row>
    <row r="36" spans="1:12" s="11" customFormat="1" ht="44.45" customHeight="1" x14ac:dyDescent="0.2">
      <c r="A36" s="46" t="s">
        <v>90</v>
      </c>
      <c r="B36" s="49" t="s">
        <v>89</v>
      </c>
      <c r="C36" s="48" t="s">
        <v>7</v>
      </c>
      <c r="D36" s="25">
        <v>6</v>
      </c>
      <c r="E36" s="69">
        <v>0</v>
      </c>
      <c r="F36" s="59">
        <f>D36*E36</f>
        <v>0</v>
      </c>
      <c r="G36" s="69">
        <v>0</v>
      </c>
      <c r="H36" s="1">
        <f>D36*G36</f>
        <v>0</v>
      </c>
    </row>
    <row r="37" spans="1:12" s="26" customFormat="1" ht="18.95" customHeight="1" x14ac:dyDescent="0.2">
      <c r="A37" s="55" t="s">
        <v>153</v>
      </c>
      <c r="B37" s="21" t="s">
        <v>58</v>
      </c>
      <c r="C37" s="25"/>
      <c r="D37" s="25"/>
      <c r="E37" s="69"/>
      <c r="F37" s="60">
        <f>SUM(F32:F36)</f>
        <v>0</v>
      </c>
      <c r="G37" s="80"/>
      <c r="H37" s="27">
        <f>SUM(H32:H36)</f>
        <v>0</v>
      </c>
    </row>
    <row r="38" spans="1:12" s="26" customFormat="1" ht="18.95" customHeight="1" x14ac:dyDescent="0.2">
      <c r="A38" s="55" t="s">
        <v>154</v>
      </c>
      <c r="B38" s="21" t="s">
        <v>59</v>
      </c>
      <c r="C38" s="25" t="s">
        <v>60</v>
      </c>
      <c r="D38" s="25">
        <v>3</v>
      </c>
      <c r="E38" s="69">
        <f>F37*0.01</f>
        <v>0</v>
      </c>
      <c r="F38" s="59">
        <f>D38*E38</f>
        <v>0</v>
      </c>
      <c r="G38" s="78"/>
      <c r="H38" s="7"/>
    </row>
    <row r="39" spans="1:12" s="26" customFormat="1" ht="18.95" customHeight="1" x14ac:dyDescent="0.2">
      <c r="A39" s="55" t="s">
        <v>155</v>
      </c>
      <c r="B39" s="21" t="s">
        <v>152</v>
      </c>
      <c r="C39" s="25" t="s">
        <v>60</v>
      </c>
      <c r="D39" s="25">
        <v>3</v>
      </c>
      <c r="E39" s="69"/>
      <c r="F39" s="59"/>
      <c r="G39" s="78">
        <f>F37*0.01</f>
        <v>0</v>
      </c>
      <c r="H39" s="7">
        <f>D39*G39</f>
        <v>0</v>
      </c>
    </row>
    <row r="40" spans="1:12" ht="21" customHeight="1" x14ac:dyDescent="0.2">
      <c r="A40" s="55" t="s">
        <v>156</v>
      </c>
      <c r="B40" s="2" t="s">
        <v>12</v>
      </c>
      <c r="C40" s="8"/>
      <c r="D40" s="9"/>
      <c r="E40" s="70"/>
      <c r="F40" s="61">
        <f>SUM(F37:F39)</f>
        <v>0</v>
      </c>
      <c r="G40" s="78"/>
      <c r="H40" s="10">
        <f>SUM(H37:H39)</f>
        <v>0</v>
      </c>
    </row>
    <row r="41" spans="1:12" ht="32.450000000000003" customHeight="1" x14ac:dyDescent="0.2">
      <c r="E41" s="71"/>
      <c r="F41" s="62"/>
      <c r="G41" s="71"/>
    </row>
    <row r="42" spans="1:12" s="11" customFormat="1" ht="24" customHeight="1" x14ac:dyDescent="0.2">
      <c r="A42" s="12" t="s">
        <v>36</v>
      </c>
      <c r="C42" s="13"/>
      <c r="D42" s="13"/>
      <c r="E42" s="72"/>
      <c r="F42" s="63"/>
      <c r="G42" s="72"/>
    </row>
    <row r="43" spans="1:12" s="22" customFormat="1" ht="27" customHeight="1" x14ac:dyDescent="0.2">
      <c r="A43" s="23" t="s">
        <v>44</v>
      </c>
      <c r="B43" s="24" t="s">
        <v>14</v>
      </c>
      <c r="C43" s="23" t="s">
        <v>4</v>
      </c>
      <c r="D43" s="24" t="s">
        <v>5</v>
      </c>
      <c r="E43" s="73" t="s">
        <v>8</v>
      </c>
      <c r="F43" s="64" t="s">
        <v>9</v>
      </c>
      <c r="G43" s="81" t="s">
        <v>10</v>
      </c>
      <c r="H43" s="24" t="s">
        <v>11</v>
      </c>
    </row>
    <row r="44" spans="1:12" s="22" customFormat="1" ht="33" customHeight="1" x14ac:dyDescent="0.2">
      <c r="A44" s="55" t="s">
        <v>157</v>
      </c>
      <c r="B44" s="50" t="s">
        <v>47</v>
      </c>
      <c r="C44" s="30" t="s">
        <v>7</v>
      </c>
      <c r="D44" s="30">
        <v>19</v>
      </c>
      <c r="E44" s="69">
        <v>0</v>
      </c>
      <c r="F44" s="59">
        <f t="shared" ref="F44:F62" si="0">D44*E44</f>
        <v>0</v>
      </c>
      <c r="G44" s="69">
        <v>0</v>
      </c>
      <c r="H44" s="7">
        <f t="shared" ref="H44:H62" si="1">D44*G44</f>
        <v>0</v>
      </c>
    </row>
    <row r="45" spans="1:12" s="26" customFormat="1" ht="33" customHeight="1" x14ac:dyDescent="0.2">
      <c r="A45" s="55" t="s">
        <v>158</v>
      </c>
      <c r="B45" s="50" t="s">
        <v>65</v>
      </c>
      <c r="C45" s="25" t="s">
        <v>7</v>
      </c>
      <c r="D45" s="25">
        <v>5</v>
      </c>
      <c r="E45" s="69">
        <v>0</v>
      </c>
      <c r="F45" s="59">
        <f>D45*E45</f>
        <v>0</v>
      </c>
      <c r="G45" s="69">
        <v>0</v>
      </c>
      <c r="H45" s="7">
        <f>D45*G45</f>
        <v>0</v>
      </c>
    </row>
    <row r="46" spans="1:12" s="26" customFormat="1" ht="33" customHeight="1" x14ac:dyDescent="0.2">
      <c r="A46" s="55" t="s">
        <v>159</v>
      </c>
      <c r="B46" s="50" t="s">
        <v>66</v>
      </c>
      <c r="C46" s="30" t="s">
        <v>7</v>
      </c>
      <c r="D46" s="30">
        <v>2</v>
      </c>
      <c r="E46" s="69">
        <v>0</v>
      </c>
      <c r="F46" s="59">
        <f>D46*E46</f>
        <v>0</v>
      </c>
      <c r="G46" s="69">
        <v>0</v>
      </c>
      <c r="H46" s="7">
        <f>D46*G46</f>
        <v>0</v>
      </c>
    </row>
    <row r="47" spans="1:12" s="22" customFormat="1" ht="18.95" customHeight="1" x14ac:dyDescent="0.2">
      <c r="A47" s="55" t="s">
        <v>160</v>
      </c>
      <c r="B47" s="21" t="s">
        <v>80</v>
      </c>
      <c r="C47" s="30" t="s">
        <v>7</v>
      </c>
      <c r="D47" s="30">
        <v>6</v>
      </c>
      <c r="E47" s="69">
        <v>0</v>
      </c>
      <c r="F47" s="59">
        <f>D47*E47</f>
        <v>0</v>
      </c>
      <c r="G47" s="69">
        <v>0</v>
      </c>
      <c r="H47" s="7">
        <f>D47*G47</f>
        <v>0</v>
      </c>
      <c r="J47" s="51"/>
    </row>
    <row r="48" spans="1:12" s="26" customFormat="1" ht="33" customHeight="1" x14ac:dyDescent="0.2">
      <c r="A48" s="55" t="s">
        <v>161</v>
      </c>
      <c r="B48" s="50" t="s">
        <v>48</v>
      </c>
      <c r="C48" s="30" t="s">
        <v>7</v>
      </c>
      <c r="D48" s="30">
        <v>6</v>
      </c>
      <c r="E48" s="69">
        <v>0</v>
      </c>
      <c r="F48" s="59">
        <f t="shared" si="0"/>
        <v>0</v>
      </c>
      <c r="G48" s="69">
        <v>0</v>
      </c>
      <c r="H48" s="7">
        <f t="shared" si="1"/>
        <v>0</v>
      </c>
    </row>
    <row r="49" spans="1:10" s="26" customFormat="1" ht="33" customHeight="1" x14ac:dyDescent="0.2">
      <c r="A49" s="55" t="s">
        <v>162</v>
      </c>
      <c r="B49" s="50" t="s">
        <v>63</v>
      </c>
      <c r="C49" s="30" t="s">
        <v>7</v>
      </c>
      <c r="D49" s="30">
        <v>7</v>
      </c>
      <c r="E49" s="69">
        <v>0</v>
      </c>
      <c r="F49" s="59">
        <f t="shared" si="0"/>
        <v>0</v>
      </c>
      <c r="G49" s="69">
        <v>0</v>
      </c>
      <c r="H49" s="7">
        <f t="shared" si="1"/>
        <v>0</v>
      </c>
    </row>
    <row r="50" spans="1:10" s="26" customFormat="1" ht="33" customHeight="1" x14ac:dyDescent="0.2">
      <c r="A50" s="55" t="s">
        <v>163</v>
      </c>
      <c r="B50" s="50" t="s">
        <v>64</v>
      </c>
      <c r="C50" s="30" t="s">
        <v>7</v>
      </c>
      <c r="D50" s="30">
        <v>1</v>
      </c>
      <c r="E50" s="69">
        <v>0</v>
      </c>
      <c r="F50" s="59">
        <f t="shared" si="0"/>
        <v>0</v>
      </c>
      <c r="G50" s="69">
        <v>0</v>
      </c>
      <c r="H50" s="7">
        <f t="shared" si="1"/>
        <v>0</v>
      </c>
    </row>
    <row r="51" spans="1:10" s="22" customFormat="1" ht="18.95" customHeight="1" x14ac:dyDescent="0.2">
      <c r="A51" s="55" t="s">
        <v>164</v>
      </c>
      <c r="B51" s="21" t="s">
        <v>49</v>
      </c>
      <c r="C51" s="30" t="s">
        <v>6</v>
      </c>
      <c r="D51" s="30">
        <v>25</v>
      </c>
      <c r="E51" s="69">
        <v>0</v>
      </c>
      <c r="F51" s="59">
        <f t="shared" si="0"/>
        <v>0</v>
      </c>
      <c r="G51" s="69">
        <v>0</v>
      </c>
      <c r="H51" s="7">
        <f t="shared" si="1"/>
        <v>0</v>
      </c>
      <c r="J51" s="51"/>
    </row>
    <row r="52" spans="1:10" s="22" customFormat="1" ht="18.95" customHeight="1" x14ac:dyDescent="0.2">
      <c r="A52" s="55" t="s">
        <v>165</v>
      </c>
      <c r="B52" s="21" t="s">
        <v>50</v>
      </c>
      <c r="C52" s="30" t="s">
        <v>6</v>
      </c>
      <c r="D52" s="30">
        <v>30</v>
      </c>
      <c r="E52" s="69">
        <v>0</v>
      </c>
      <c r="F52" s="59">
        <f t="shared" si="0"/>
        <v>0</v>
      </c>
      <c r="G52" s="69">
        <v>0</v>
      </c>
      <c r="H52" s="7">
        <f t="shared" si="1"/>
        <v>0</v>
      </c>
      <c r="J52" s="51"/>
    </row>
    <row r="53" spans="1:10" s="22" customFormat="1" ht="18.95" customHeight="1" x14ac:dyDescent="0.2">
      <c r="A53" s="55" t="s">
        <v>166</v>
      </c>
      <c r="B53" s="21" t="s">
        <v>51</v>
      </c>
      <c r="C53" s="30" t="s">
        <v>6</v>
      </c>
      <c r="D53" s="30">
        <v>245</v>
      </c>
      <c r="E53" s="69">
        <v>0</v>
      </c>
      <c r="F53" s="59">
        <f t="shared" si="0"/>
        <v>0</v>
      </c>
      <c r="G53" s="69">
        <v>0</v>
      </c>
      <c r="H53" s="7">
        <f t="shared" si="1"/>
        <v>0</v>
      </c>
      <c r="J53" s="51"/>
    </row>
    <row r="54" spans="1:10" s="22" customFormat="1" ht="18.95" customHeight="1" x14ac:dyDescent="0.2">
      <c r="A54" s="55" t="s">
        <v>167</v>
      </c>
      <c r="B54" s="21" t="s">
        <v>52</v>
      </c>
      <c r="C54" s="30" t="s">
        <v>6</v>
      </c>
      <c r="D54" s="30">
        <v>45</v>
      </c>
      <c r="E54" s="69">
        <v>0</v>
      </c>
      <c r="F54" s="59">
        <f t="shared" si="0"/>
        <v>0</v>
      </c>
      <c r="G54" s="69">
        <v>0</v>
      </c>
      <c r="H54" s="7">
        <f t="shared" si="1"/>
        <v>0</v>
      </c>
      <c r="J54" s="51"/>
    </row>
    <row r="55" spans="1:10" s="22" customFormat="1" ht="18.95" customHeight="1" x14ac:dyDescent="0.2">
      <c r="A55" s="55" t="s">
        <v>168</v>
      </c>
      <c r="B55" s="21" t="s">
        <v>53</v>
      </c>
      <c r="C55" s="30" t="s">
        <v>6</v>
      </c>
      <c r="D55" s="30">
        <v>120</v>
      </c>
      <c r="E55" s="69">
        <v>0</v>
      </c>
      <c r="F55" s="59">
        <f t="shared" si="0"/>
        <v>0</v>
      </c>
      <c r="G55" s="69">
        <v>0</v>
      </c>
      <c r="H55" s="7">
        <f t="shared" si="1"/>
        <v>0</v>
      </c>
      <c r="J55" s="51"/>
    </row>
    <row r="56" spans="1:10" s="22" customFormat="1" ht="18.95" customHeight="1" x14ac:dyDescent="0.2">
      <c r="A56" s="55" t="s">
        <v>169</v>
      </c>
      <c r="B56" s="21" t="s">
        <v>54</v>
      </c>
      <c r="C56" s="30" t="s">
        <v>6</v>
      </c>
      <c r="D56" s="30">
        <v>150</v>
      </c>
      <c r="E56" s="69">
        <v>0</v>
      </c>
      <c r="F56" s="59">
        <f t="shared" si="0"/>
        <v>0</v>
      </c>
      <c r="G56" s="69">
        <v>0</v>
      </c>
      <c r="H56" s="7">
        <f t="shared" si="1"/>
        <v>0</v>
      </c>
      <c r="J56" s="51"/>
    </row>
    <row r="57" spans="1:10" s="22" customFormat="1" ht="18.95" customHeight="1" x14ac:dyDescent="0.2">
      <c r="A57" s="55" t="s">
        <v>170</v>
      </c>
      <c r="B57" s="21" t="s">
        <v>55</v>
      </c>
      <c r="C57" s="30" t="s">
        <v>6</v>
      </c>
      <c r="D57" s="30">
        <v>5</v>
      </c>
      <c r="E57" s="69">
        <v>0</v>
      </c>
      <c r="F57" s="59">
        <f t="shared" si="0"/>
        <v>0</v>
      </c>
      <c r="G57" s="69">
        <v>0</v>
      </c>
      <c r="H57" s="7">
        <f t="shared" si="1"/>
        <v>0</v>
      </c>
      <c r="J57" s="51"/>
    </row>
    <row r="58" spans="1:10" s="22" customFormat="1" ht="18.95" customHeight="1" x14ac:dyDescent="0.2">
      <c r="A58" s="55" t="s">
        <v>171</v>
      </c>
      <c r="B58" s="21" t="s">
        <v>79</v>
      </c>
      <c r="C58" s="30" t="s">
        <v>6</v>
      </c>
      <c r="D58" s="30">
        <v>70</v>
      </c>
      <c r="E58" s="69">
        <v>0</v>
      </c>
      <c r="F58" s="59">
        <f>D58*E58</f>
        <v>0</v>
      </c>
      <c r="G58" s="69">
        <v>0</v>
      </c>
      <c r="H58" s="7">
        <f>D58*G58</f>
        <v>0</v>
      </c>
      <c r="J58" s="51"/>
    </row>
    <row r="59" spans="1:10" s="22" customFormat="1" ht="18.95" customHeight="1" x14ac:dyDescent="0.2">
      <c r="A59" s="55" t="s">
        <v>172</v>
      </c>
      <c r="B59" s="21" t="s">
        <v>18</v>
      </c>
      <c r="C59" s="30" t="s">
        <v>6</v>
      </c>
      <c r="D59" s="30">
        <v>55</v>
      </c>
      <c r="E59" s="69">
        <v>0</v>
      </c>
      <c r="F59" s="59">
        <f t="shared" si="0"/>
        <v>0</v>
      </c>
      <c r="G59" s="69">
        <v>0</v>
      </c>
      <c r="H59" s="7">
        <f t="shared" si="1"/>
        <v>0</v>
      </c>
      <c r="J59" s="51"/>
    </row>
    <row r="60" spans="1:10" s="22" customFormat="1" ht="18.95" customHeight="1" x14ac:dyDescent="0.2">
      <c r="A60" s="55" t="s">
        <v>173</v>
      </c>
      <c r="B60" s="21" t="s">
        <v>24</v>
      </c>
      <c r="C60" s="30" t="s">
        <v>6</v>
      </c>
      <c r="D60" s="30">
        <v>2</v>
      </c>
      <c r="E60" s="69">
        <v>0</v>
      </c>
      <c r="F60" s="59">
        <f t="shared" si="0"/>
        <v>0</v>
      </c>
      <c r="G60" s="69">
        <v>0</v>
      </c>
      <c r="H60" s="7">
        <f t="shared" si="1"/>
        <v>0</v>
      </c>
      <c r="J60" s="51"/>
    </row>
    <row r="61" spans="1:10" s="26" customFormat="1" ht="33" customHeight="1" x14ac:dyDescent="0.2">
      <c r="A61" s="55" t="s">
        <v>174</v>
      </c>
      <c r="B61" s="50" t="s">
        <v>56</v>
      </c>
      <c r="C61" s="30" t="s">
        <v>7</v>
      </c>
      <c r="D61" s="30">
        <v>1</v>
      </c>
      <c r="E61" s="69">
        <v>0</v>
      </c>
      <c r="F61" s="59">
        <f t="shared" si="0"/>
        <v>0</v>
      </c>
      <c r="G61" s="69">
        <v>0</v>
      </c>
      <c r="H61" s="7">
        <f t="shared" si="1"/>
        <v>0</v>
      </c>
    </row>
    <row r="62" spans="1:10" s="22" customFormat="1" ht="18.95" customHeight="1" x14ac:dyDescent="0.2">
      <c r="A62" s="55" t="s">
        <v>175</v>
      </c>
      <c r="B62" s="21" t="s">
        <v>27</v>
      </c>
      <c r="C62" s="30" t="s">
        <v>15</v>
      </c>
      <c r="D62" s="30">
        <v>0.1</v>
      </c>
      <c r="E62" s="69">
        <v>0</v>
      </c>
      <c r="F62" s="59">
        <f t="shared" si="0"/>
        <v>0</v>
      </c>
      <c r="G62" s="69">
        <v>0</v>
      </c>
      <c r="H62" s="7">
        <f t="shared" si="1"/>
        <v>0</v>
      </c>
      <c r="J62" s="51"/>
    </row>
    <row r="63" spans="1:10" s="22" customFormat="1" ht="18.95" customHeight="1" x14ac:dyDescent="0.2">
      <c r="A63" s="55" t="s">
        <v>176</v>
      </c>
      <c r="B63" s="21" t="s">
        <v>67</v>
      </c>
      <c r="C63" s="30" t="s">
        <v>6</v>
      </c>
      <c r="D63" s="30">
        <v>130</v>
      </c>
      <c r="E63" s="69">
        <v>0</v>
      </c>
      <c r="F63" s="59">
        <f>D63*E63</f>
        <v>0</v>
      </c>
      <c r="G63" s="69">
        <v>0</v>
      </c>
      <c r="H63" s="7">
        <f>D63*G63</f>
        <v>0</v>
      </c>
      <c r="J63" s="51"/>
    </row>
    <row r="64" spans="1:10" s="26" customFormat="1" ht="33" customHeight="1" x14ac:dyDescent="0.2">
      <c r="A64" s="55" t="s">
        <v>177</v>
      </c>
      <c r="B64" s="50" t="s">
        <v>70</v>
      </c>
      <c r="C64" s="30" t="s">
        <v>6</v>
      </c>
      <c r="D64" s="30">
        <v>30</v>
      </c>
      <c r="E64" s="69">
        <v>0</v>
      </c>
      <c r="F64" s="59">
        <f>D64*E64</f>
        <v>0</v>
      </c>
      <c r="G64" s="69">
        <v>0</v>
      </c>
      <c r="H64" s="7">
        <f>D64*G64</f>
        <v>0</v>
      </c>
    </row>
    <row r="65" spans="1:10" s="22" customFormat="1" ht="18.95" customHeight="1" x14ac:dyDescent="0.2">
      <c r="A65" s="55" t="s">
        <v>178</v>
      </c>
      <c r="B65" s="21" t="s">
        <v>69</v>
      </c>
      <c r="C65" s="30" t="s">
        <v>6</v>
      </c>
      <c r="D65" s="30">
        <v>22</v>
      </c>
      <c r="E65" s="69">
        <v>0</v>
      </c>
      <c r="F65" s="59">
        <f>D65*E65</f>
        <v>0</v>
      </c>
      <c r="G65" s="69">
        <v>0</v>
      </c>
      <c r="H65" s="7">
        <f>D65*G65</f>
        <v>0</v>
      </c>
      <c r="J65" s="51"/>
    </row>
    <row r="66" spans="1:10" s="22" customFormat="1" ht="18.95" customHeight="1" x14ac:dyDescent="0.2">
      <c r="A66" s="55" t="s">
        <v>179</v>
      </c>
      <c r="B66" s="21" t="s">
        <v>91</v>
      </c>
      <c r="C66" s="30" t="s">
        <v>46</v>
      </c>
      <c r="D66" s="30">
        <v>5</v>
      </c>
      <c r="E66" s="69">
        <v>0</v>
      </c>
      <c r="F66" s="59">
        <f>D66*E66</f>
        <v>0</v>
      </c>
      <c r="G66" s="78"/>
      <c r="H66" s="7"/>
      <c r="J66" s="51"/>
    </row>
    <row r="67" spans="1:10" s="22" customFormat="1" ht="18.95" customHeight="1" x14ac:dyDescent="0.2">
      <c r="A67" s="55" t="s">
        <v>180</v>
      </c>
      <c r="B67" s="21" t="s">
        <v>71</v>
      </c>
      <c r="C67" s="30" t="s">
        <v>7</v>
      </c>
      <c r="D67" s="30">
        <v>1</v>
      </c>
      <c r="E67" s="69"/>
      <c r="F67" s="59"/>
      <c r="G67" s="69">
        <v>0</v>
      </c>
      <c r="H67" s="7">
        <f t="shared" ref="H67:H76" si="2">D67*G67</f>
        <v>0</v>
      </c>
      <c r="J67" s="51"/>
    </row>
    <row r="68" spans="1:10" s="26" customFormat="1" ht="33" customHeight="1" x14ac:dyDescent="0.2">
      <c r="A68" s="55" t="s">
        <v>181</v>
      </c>
      <c r="B68" s="50" t="s">
        <v>122</v>
      </c>
      <c r="C68" s="30" t="s">
        <v>6</v>
      </c>
      <c r="D68" s="30">
        <v>4</v>
      </c>
      <c r="E68" s="69"/>
      <c r="F68" s="59"/>
      <c r="G68" s="69">
        <v>0</v>
      </c>
      <c r="H68" s="7">
        <f>D68*G68</f>
        <v>0</v>
      </c>
    </row>
    <row r="69" spans="1:10" s="26" customFormat="1" ht="33" customHeight="1" x14ac:dyDescent="0.2">
      <c r="A69" s="55" t="s">
        <v>182</v>
      </c>
      <c r="B69" s="50" t="s">
        <v>123</v>
      </c>
      <c r="C69" s="30" t="s">
        <v>6</v>
      </c>
      <c r="D69" s="30">
        <v>4</v>
      </c>
      <c r="E69" s="69"/>
      <c r="F69" s="59"/>
      <c r="G69" s="69">
        <v>0</v>
      </c>
      <c r="H69" s="7">
        <f>D69*G69</f>
        <v>0</v>
      </c>
    </row>
    <row r="70" spans="1:10" s="22" customFormat="1" ht="18.95" customHeight="1" x14ac:dyDescent="0.2">
      <c r="A70" s="55" t="s">
        <v>183</v>
      </c>
      <c r="B70" s="21" t="s">
        <v>72</v>
      </c>
      <c r="C70" s="30" t="s">
        <v>15</v>
      </c>
      <c r="D70" s="30">
        <v>3</v>
      </c>
      <c r="E70" s="69"/>
      <c r="F70" s="59"/>
      <c r="G70" s="69">
        <v>0</v>
      </c>
      <c r="H70" s="7">
        <f t="shared" si="2"/>
        <v>0</v>
      </c>
      <c r="J70" s="51"/>
    </row>
    <row r="71" spans="1:10" s="22" customFormat="1" ht="18.95" customHeight="1" x14ac:dyDescent="0.2">
      <c r="A71" s="55" t="s">
        <v>184</v>
      </c>
      <c r="B71" s="21" t="s">
        <v>73</v>
      </c>
      <c r="C71" s="30" t="s">
        <v>34</v>
      </c>
      <c r="D71" s="30">
        <v>1</v>
      </c>
      <c r="E71" s="69">
        <v>0</v>
      </c>
      <c r="F71" s="59">
        <f>D72*E71</f>
        <v>0</v>
      </c>
      <c r="G71" s="69">
        <v>0</v>
      </c>
      <c r="H71" s="7">
        <f t="shared" si="2"/>
        <v>0</v>
      </c>
      <c r="J71" s="51"/>
    </row>
    <row r="72" spans="1:10" s="22" customFormat="1" ht="18.95" customHeight="1" x14ac:dyDescent="0.2">
      <c r="A72" s="55" t="s">
        <v>185</v>
      </c>
      <c r="B72" s="21" t="s">
        <v>25</v>
      </c>
      <c r="C72" s="30" t="s">
        <v>6</v>
      </c>
      <c r="D72" s="30">
        <v>5</v>
      </c>
      <c r="E72" s="69"/>
      <c r="F72" s="59"/>
      <c r="G72" s="69">
        <v>0</v>
      </c>
      <c r="H72" s="7">
        <f t="shared" si="2"/>
        <v>0</v>
      </c>
      <c r="J72" s="51"/>
    </row>
    <row r="73" spans="1:10" s="22" customFormat="1" ht="18.95" customHeight="1" x14ac:dyDescent="0.2">
      <c r="A73" s="55" t="s">
        <v>186</v>
      </c>
      <c r="B73" s="21" t="s">
        <v>35</v>
      </c>
      <c r="C73" s="30" t="s">
        <v>6</v>
      </c>
      <c r="D73" s="30">
        <v>5</v>
      </c>
      <c r="E73" s="69"/>
      <c r="F73" s="59"/>
      <c r="G73" s="69">
        <v>0</v>
      </c>
      <c r="H73" s="7">
        <f t="shared" si="2"/>
        <v>0</v>
      </c>
      <c r="J73" s="51"/>
    </row>
    <row r="74" spans="1:10" s="22" customFormat="1" ht="18.95" customHeight="1" x14ac:dyDescent="0.2">
      <c r="A74" s="55" t="s">
        <v>187</v>
      </c>
      <c r="B74" s="21" t="s">
        <v>74</v>
      </c>
      <c r="C74" s="30" t="s">
        <v>6</v>
      </c>
      <c r="D74" s="30">
        <v>14</v>
      </c>
      <c r="E74" s="69">
        <v>0</v>
      </c>
      <c r="F74" s="59">
        <f>D74*E74</f>
        <v>0</v>
      </c>
      <c r="G74" s="69">
        <v>0</v>
      </c>
      <c r="H74" s="7">
        <f t="shared" si="2"/>
        <v>0</v>
      </c>
      <c r="J74" s="51"/>
    </row>
    <row r="75" spans="1:10" s="22" customFormat="1" ht="18.95" customHeight="1" x14ac:dyDescent="0.2">
      <c r="A75" s="55" t="s">
        <v>188</v>
      </c>
      <c r="B75" s="21" t="s">
        <v>32</v>
      </c>
      <c r="C75" s="30" t="s">
        <v>34</v>
      </c>
      <c r="D75" s="30">
        <v>3.5</v>
      </c>
      <c r="E75" s="69"/>
      <c r="F75" s="59"/>
      <c r="G75" s="69">
        <v>0</v>
      </c>
      <c r="H75" s="7">
        <f t="shared" si="2"/>
        <v>0</v>
      </c>
      <c r="J75" s="51"/>
    </row>
    <row r="76" spans="1:10" s="22" customFormat="1" ht="18.95" customHeight="1" x14ac:dyDescent="0.2">
      <c r="A76" s="55" t="s">
        <v>189</v>
      </c>
      <c r="B76" s="21" t="s">
        <v>75</v>
      </c>
      <c r="C76" s="30" t="s">
        <v>6</v>
      </c>
      <c r="D76" s="30">
        <v>5</v>
      </c>
      <c r="E76" s="69">
        <v>0</v>
      </c>
      <c r="F76" s="59">
        <f>D76*E76</f>
        <v>0</v>
      </c>
      <c r="G76" s="69">
        <v>0</v>
      </c>
      <c r="H76" s="7">
        <f t="shared" si="2"/>
        <v>0</v>
      </c>
      <c r="J76" s="51"/>
    </row>
    <row r="77" spans="1:10" s="22" customFormat="1" ht="18.95" customHeight="1" x14ac:dyDescent="0.2">
      <c r="A77" s="55" t="s">
        <v>190</v>
      </c>
      <c r="B77" s="21" t="s">
        <v>76</v>
      </c>
      <c r="C77" s="30" t="s">
        <v>34</v>
      </c>
      <c r="D77" s="30">
        <v>1</v>
      </c>
      <c r="E77" s="69">
        <v>0</v>
      </c>
      <c r="F77" s="59">
        <f>D77*E77</f>
        <v>0</v>
      </c>
      <c r="G77" s="78"/>
      <c r="H77" s="7"/>
      <c r="J77" s="51"/>
    </row>
    <row r="78" spans="1:10" s="22" customFormat="1" ht="18.95" customHeight="1" x14ac:dyDescent="0.2">
      <c r="A78" s="55" t="s">
        <v>191</v>
      </c>
      <c r="B78" s="21" t="s">
        <v>77</v>
      </c>
      <c r="C78" s="30" t="s">
        <v>6</v>
      </c>
      <c r="D78" s="30">
        <v>6</v>
      </c>
      <c r="E78" s="69"/>
      <c r="F78" s="59"/>
      <c r="G78" s="69">
        <v>0</v>
      </c>
      <c r="H78" s="7">
        <f>D78*G78</f>
        <v>0</v>
      </c>
      <c r="J78" s="51"/>
    </row>
    <row r="79" spans="1:10" s="22" customFormat="1" ht="18.95" customHeight="1" x14ac:dyDescent="0.2">
      <c r="A79" s="55" t="s">
        <v>192</v>
      </c>
      <c r="B79" s="21" t="s">
        <v>78</v>
      </c>
      <c r="C79" s="30" t="s">
        <v>6</v>
      </c>
      <c r="D79" s="30">
        <v>5</v>
      </c>
      <c r="E79" s="69"/>
      <c r="F79" s="59"/>
      <c r="G79" s="69">
        <v>0</v>
      </c>
      <c r="H79" s="7">
        <f>D79*G79</f>
        <v>0</v>
      </c>
      <c r="J79" s="51"/>
    </row>
    <row r="80" spans="1:10" s="22" customFormat="1" ht="18.95" customHeight="1" x14ac:dyDescent="0.2">
      <c r="A80" s="55" t="s">
        <v>193</v>
      </c>
      <c r="B80" s="21" t="s">
        <v>1</v>
      </c>
      <c r="C80" s="30" t="s">
        <v>7</v>
      </c>
      <c r="D80" s="30">
        <v>12</v>
      </c>
      <c r="E80" s="69"/>
      <c r="F80" s="59"/>
      <c r="G80" s="69">
        <v>0</v>
      </c>
      <c r="H80" s="7">
        <f t="shared" ref="H80:H85" si="3">D80*G80</f>
        <v>0</v>
      </c>
      <c r="J80" s="51"/>
    </row>
    <row r="81" spans="1:10" s="22" customFormat="1" ht="18.95" customHeight="1" x14ac:dyDescent="0.2">
      <c r="A81" s="55" t="s">
        <v>194</v>
      </c>
      <c r="B81" s="21" t="s">
        <v>57</v>
      </c>
      <c r="C81" s="30" t="s">
        <v>7</v>
      </c>
      <c r="D81" s="30">
        <v>2</v>
      </c>
      <c r="E81" s="69"/>
      <c r="F81" s="59"/>
      <c r="G81" s="69">
        <v>0</v>
      </c>
      <c r="H81" s="7">
        <f t="shared" si="3"/>
        <v>0</v>
      </c>
      <c r="J81" s="51"/>
    </row>
    <row r="82" spans="1:10" s="22" customFormat="1" ht="18.95" customHeight="1" x14ac:dyDescent="0.2">
      <c r="A82" s="55" t="s">
        <v>195</v>
      </c>
      <c r="B82" s="21" t="s">
        <v>2</v>
      </c>
      <c r="C82" s="30" t="s">
        <v>7</v>
      </c>
      <c r="D82" s="30">
        <v>6</v>
      </c>
      <c r="E82" s="69"/>
      <c r="F82" s="59"/>
      <c r="G82" s="69">
        <v>0</v>
      </c>
      <c r="H82" s="7">
        <f t="shared" si="3"/>
        <v>0</v>
      </c>
      <c r="J82" s="51"/>
    </row>
    <row r="83" spans="1:10" s="22" customFormat="1" ht="18.95" customHeight="1" x14ac:dyDescent="0.2">
      <c r="A83" s="55" t="s">
        <v>196</v>
      </c>
      <c r="B83" s="21" t="s">
        <v>3</v>
      </c>
      <c r="C83" s="30" t="s">
        <v>7</v>
      </c>
      <c r="D83" s="30">
        <v>5</v>
      </c>
      <c r="E83" s="69"/>
      <c r="F83" s="59"/>
      <c r="G83" s="69">
        <v>0</v>
      </c>
      <c r="H83" s="7">
        <f t="shared" si="3"/>
        <v>0</v>
      </c>
      <c r="J83" s="51"/>
    </row>
    <row r="84" spans="1:10" s="22" customFormat="1" ht="18.95" customHeight="1" x14ac:dyDescent="0.2">
      <c r="A84" s="55" t="s">
        <v>197</v>
      </c>
      <c r="B84" s="21" t="s">
        <v>92</v>
      </c>
      <c r="C84" s="30" t="s">
        <v>7</v>
      </c>
      <c r="D84" s="30">
        <v>2</v>
      </c>
      <c r="E84" s="69"/>
      <c r="F84" s="59"/>
      <c r="G84" s="69">
        <v>0</v>
      </c>
      <c r="H84" s="7">
        <f t="shared" si="3"/>
        <v>0</v>
      </c>
      <c r="J84" s="51"/>
    </row>
    <row r="85" spans="1:10" s="22" customFormat="1" ht="18.95" customHeight="1" x14ac:dyDescent="0.2">
      <c r="A85" s="55" t="s">
        <v>198</v>
      </c>
      <c r="B85" s="21" t="s">
        <v>16</v>
      </c>
      <c r="C85" s="30" t="s">
        <v>7</v>
      </c>
      <c r="D85" s="30">
        <v>2</v>
      </c>
      <c r="E85" s="69"/>
      <c r="F85" s="59"/>
      <c r="G85" s="69">
        <v>0</v>
      </c>
      <c r="H85" s="7">
        <f t="shared" si="3"/>
        <v>0</v>
      </c>
      <c r="J85" s="51"/>
    </row>
    <row r="86" spans="1:10" s="26" customFormat="1" ht="18.95" customHeight="1" x14ac:dyDescent="0.2">
      <c r="A86" s="55" t="s">
        <v>199</v>
      </c>
      <c r="B86" s="21" t="s">
        <v>58</v>
      </c>
      <c r="C86" s="25"/>
      <c r="D86" s="25"/>
      <c r="E86" s="69"/>
      <c r="F86" s="60">
        <f>SUM(F44:F85)</f>
        <v>0</v>
      </c>
      <c r="G86" s="80"/>
      <c r="H86" s="27">
        <f>SUM(H44:H85)</f>
        <v>0</v>
      </c>
    </row>
    <row r="87" spans="1:10" s="22" customFormat="1" ht="18.95" customHeight="1" x14ac:dyDescent="0.2">
      <c r="A87" s="55" t="s">
        <v>200</v>
      </c>
      <c r="B87" s="21" t="s">
        <v>59</v>
      </c>
      <c r="C87" s="30" t="s">
        <v>60</v>
      </c>
      <c r="D87" s="30">
        <v>3</v>
      </c>
      <c r="E87" s="69">
        <f>F86*0.01</f>
        <v>0</v>
      </c>
      <c r="F87" s="59">
        <f>D87*E87</f>
        <v>0</v>
      </c>
      <c r="G87" s="78"/>
      <c r="H87" s="7"/>
      <c r="J87" s="51"/>
    </row>
    <row r="88" spans="1:10" s="22" customFormat="1" ht="18.95" customHeight="1" x14ac:dyDescent="0.2">
      <c r="A88" s="55" t="s">
        <v>201</v>
      </c>
      <c r="B88" s="21" t="s">
        <v>62</v>
      </c>
      <c r="C88" s="30" t="s">
        <v>60</v>
      </c>
      <c r="D88" s="30">
        <v>5</v>
      </c>
      <c r="E88" s="69"/>
      <c r="F88" s="59"/>
      <c r="G88" s="78">
        <f>F86*0.01</f>
        <v>0</v>
      </c>
      <c r="H88" s="7">
        <f t="shared" ref="H88:H93" si="4">D88*G88</f>
        <v>0</v>
      </c>
      <c r="J88" s="51"/>
    </row>
    <row r="89" spans="1:10" s="22" customFormat="1" ht="18.95" customHeight="1" x14ac:dyDescent="0.2">
      <c r="A89" s="55" t="s">
        <v>202</v>
      </c>
      <c r="B89" s="21" t="s">
        <v>68</v>
      </c>
      <c r="C89" s="30" t="s">
        <v>60</v>
      </c>
      <c r="D89" s="30">
        <v>5</v>
      </c>
      <c r="E89" s="69"/>
      <c r="F89" s="59"/>
      <c r="G89" s="78">
        <f>H86/100</f>
        <v>0</v>
      </c>
      <c r="H89" s="7">
        <f t="shared" si="4"/>
        <v>0</v>
      </c>
      <c r="J89" s="51"/>
    </row>
    <row r="90" spans="1:10" s="22" customFormat="1" ht="18.95" customHeight="1" x14ac:dyDescent="0.2">
      <c r="A90" s="55" t="s">
        <v>203</v>
      </c>
      <c r="B90" s="21" t="s">
        <v>61</v>
      </c>
      <c r="C90" s="30" t="s">
        <v>7</v>
      </c>
      <c r="D90" s="30">
        <v>1</v>
      </c>
      <c r="E90" s="69"/>
      <c r="F90" s="59"/>
      <c r="G90" s="69">
        <v>0</v>
      </c>
      <c r="H90" s="1">
        <f t="shared" si="4"/>
        <v>0</v>
      </c>
    </row>
    <row r="91" spans="1:10" s="22" customFormat="1" ht="18.95" customHeight="1" x14ac:dyDescent="0.2">
      <c r="A91" s="55" t="s">
        <v>204</v>
      </c>
      <c r="B91" s="21" t="s">
        <v>17</v>
      </c>
      <c r="C91" s="30" t="s">
        <v>7</v>
      </c>
      <c r="D91" s="30">
        <v>1</v>
      </c>
      <c r="E91" s="69"/>
      <c r="F91" s="59"/>
      <c r="G91" s="69">
        <v>0</v>
      </c>
      <c r="H91" s="1">
        <f t="shared" si="4"/>
        <v>0</v>
      </c>
    </row>
    <row r="92" spans="1:10" s="22" customFormat="1" ht="18.95" customHeight="1" x14ac:dyDescent="0.2">
      <c r="A92" s="55" t="s">
        <v>205</v>
      </c>
      <c r="B92" s="21" t="s">
        <v>45</v>
      </c>
      <c r="C92" s="30" t="s">
        <v>7</v>
      </c>
      <c r="D92" s="30">
        <v>1</v>
      </c>
      <c r="E92" s="69"/>
      <c r="F92" s="59"/>
      <c r="G92" s="69">
        <v>0</v>
      </c>
      <c r="H92" s="1">
        <f t="shared" si="4"/>
        <v>0</v>
      </c>
    </row>
    <row r="93" spans="1:10" s="22" customFormat="1" ht="18.95" customHeight="1" x14ac:dyDescent="0.2">
      <c r="A93" s="55" t="s">
        <v>206</v>
      </c>
      <c r="B93" s="21" t="s">
        <v>0</v>
      </c>
      <c r="C93" s="30" t="s">
        <v>7</v>
      </c>
      <c r="D93" s="30">
        <v>1</v>
      </c>
      <c r="E93" s="69"/>
      <c r="F93" s="59"/>
      <c r="G93" s="69">
        <v>0</v>
      </c>
      <c r="H93" s="1">
        <f t="shared" si="4"/>
        <v>0</v>
      </c>
    </row>
    <row r="94" spans="1:10" s="22" customFormat="1" ht="21" customHeight="1" x14ac:dyDescent="0.2">
      <c r="A94" s="55" t="s">
        <v>207</v>
      </c>
      <c r="B94" s="2" t="s">
        <v>13</v>
      </c>
      <c r="C94" s="8"/>
      <c r="D94" s="8"/>
      <c r="E94" s="74"/>
      <c r="F94" s="65">
        <f>SUM(F86:F93)</f>
        <v>0</v>
      </c>
      <c r="G94" s="78"/>
      <c r="H94" s="17">
        <f>SUM(H86:H93)</f>
        <v>0</v>
      </c>
    </row>
    <row r="95" spans="1:10" ht="27" customHeight="1" x14ac:dyDescent="0.2">
      <c r="E95" s="71"/>
      <c r="F95" s="62"/>
      <c r="G95" s="71"/>
    </row>
    <row r="96" spans="1:10" s="11" customFormat="1" ht="23.45" customHeight="1" x14ac:dyDescent="0.2">
      <c r="A96" s="12" t="s">
        <v>252</v>
      </c>
      <c r="C96" s="13"/>
      <c r="D96" s="13"/>
      <c r="E96" s="72"/>
      <c r="F96" s="63"/>
      <c r="G96" s="72"/>
    </row>
    <row r="97" spans="1:8" s="22" customFormat="1" ht="27" customHeight="1" x14ac:dyDescent="0.2">
      <c r="A97" s="23" t="s">
        <v>44</v>
      </c>
      <c r="B97" s="24" t="s">
        <v>14</v>
      </c>
      <c r="C97" s="23" t="s">
        <v>4</v>
      </c>
      <c r="D97" s="24" t="s">
        <v>5</v>
      </c>
      <c r="E97" s="73" t="s">
        <v>8</v>
      </c>
      <c r="F97" s="64" t="s">
        <v>9</v>
      </c>
      <c r="G97" s="81" t="s">
        <v>10</v>
      </c>
      <c r="H97" s="24" t="s">
        <v>11</v>
      </c>
    </row>
    <row r="98" spans="1:8" s="11" customFormat="1" ht="18.95" customHeight="1" x14ac:dyDescent="0.2">
      <c r="A98" s="55" t="s">
        <v>124</v>
      </c>
      <c r="B98" s="21" t="s">
        <v>253</v>
      </c>
      <c r="C98" s="18" t="s">
        <v>7</v>
      </c>
      <c r="D98" s="18">
        <v>1</v>
      </c>
      <c r="E98" s="69">
        <v>0</v>
      </c>
      <c r="F98" s="59">
        <f>D98*E98</f>
        <v>0</v>
      </c>
      <c r="G98" s="69"/>
      <c r="H98" s="1"/>
    </row>
    <row r="99" spans="1:8" s="11" customFormat="1" ht="18.95" customHeight="1" x14ac:dyDescent="0.2">
      <c r="A99" s="55" t="s">
        <v>125</v>
      </c>
      <c r="B99" s="21" t="s">
        <v>138</v>
      </c>
      <c r="C99" s="18" t="s">
        <v>7</v>
      </c>
      <c r="D99" s="18">
        <v>3</v>
      </c>
      <c r="E99" s="69">
        <v>0</v>
      </c>
      <c r="F99" s="59">
        <f>D99*E99</f>
        <v>0</v>
      </c>
      <c r="G99" s="69"/>
      <c r="H99" s="1"/>
    </row>
    <row r="100" spans="1:8" s="11" customFormat="1" ht="18.95" customHeight="1" x14ac:dyDescent="0.2">
      <c r="A100" s="55" t="s">
        <v>127</v>
      </c>
      <c r="B100" s="21" t="s">
        <v>139</v>
      </c>
      <c r="C100" s="18" t="s">
        <v>7</v>
      </c>
      <c r="D100" s="18">
        <v>5</v>
      </c>
      <c r="E100" s="69">
        <v>0</v>
      </c>
      <c r="F100" s="59">
        <f>D100*E100</f>
        <v>0</v>
      </c>
      <c r="G100" s="69"/>
      <c r="H100" s="1"/>
    </row>
    <row r="101" spans="1:8" s="11" customFormat="1" ht="18.95" customHeight="1" x14ac:dyDescent="0.2">
      <c r="A101" s="55" t="s">
        <v>128</v>
      </c>
      <c r="B101" s="56" t="s">
        <v>58</v>
      </c>
      <c r="C101" s="18"/>
      <c r="D101" s="18"/>
      <c r="E101" s="69"/>
      <c r="F101" s="59">
        <f>SUM(F98:F100)</f>
        <v>0</v>
      </c>
      <c r="G101" s="69"/>
      <c r="H101" s="1"/>
    </row>
    <row r="102" spans="1:8" s="11" customFormat="1" ht="18.95" customHeight="1" x14ac:dyDescent="0.2">
      <c r="A102" s="55" t="s">
        <v>129</v>
      </c>
      <c r="B102" s="56" t="s">
        <v>59</v>
      </c>
      <c r="C102" s="18" t="s">
        <v>60</v>
      </c>
      <c r="D102" s="18">
        <v>3</v>
      </c>
      <c r="E102" s="69">
        <f>F101*0.01</f>
        <v>0</v>
      </c>
      <c r="F102" s="59">
        <f>D102*E102</f>
        <v>0</v>
      </c>
      <c r="G102" s="69"/>
      <c r="H102" s="1"/>
    </row>
    <row r="103" spans="1:8" s="11" customFormat="1" ht="18.95" customHeight="1" x14ac:dyDescent="0.2">
      <c r="A103" s="55" t="s">
        <v>131</v>
      </c>
      <c r="B103" s="56" t="s">
        <v>62</v>
      </c>
      <c r="C103" s="18" t="s">
        <v>60</v>
      </c>
      <c r="D103" s="18">
        <v>5</v>
      </c>
      <c r="E103" s="69"/>
      <c r="F103" s="59"/>
      <c r="G103" s="69">
        <f>F101*0.01</f>
        <v>0</v>
      </c>
      <c r="H103" s="1">
        <f>D103*G103</f>
        <v>0</v>
      </c>
    </row>
    <row r="104" spans="1:8" s="11" customFormat="1" ht="18.95" customHeight="1" x14ac:dyDescent="0.2">
      <c r="A104" s="55" t="s">
        <v>133</v>
      </c>
      <c r="B104" s="21" t="s">
        <v>141</v>
      </c>
      <c r="C104" s="30" t="s">
        <v>250</v>
      </c>
      <c r="D104" s="30">
        <v>5</v>
      </c>
      <c r="E104" s="69"/>
      <c r="F104" s="59"/>
      <c r="G104" s="69">
        <v>0</v>
      </c>
      <c r="H104" s="7">
        <f>D104*G104</f>
        <v>0</v>
      </c>
    </row>
    <row r="105" spans="1:8" s="11" customFormat="1" ht="18.95" customHeight="1" x14ac:dyDescent="0.2">
      <c r="A105" s="55" t="s">
        <v>134</v>
      </c>
      <c r="B105" s="56" t="s">
        <v>142</v>
      </c>
      <c r="C105" s="18" t="s">
        <v>7</v>
      </c>
      <c r="D105" s="18">
        <v>1</v>
      </c>
      <c r="E105" s="69"/>
      <c r="F105" s="59"/>
      <c r="G105" s="69">
        <v>0</v>
      </c>
      <c r="H105" s="1">
        <f>D105*G105</f>
        <v>0</v>
      </c>
    </row>
    <row r="106" spans="1:8" s="11" customFormat="1" ht="18.95" customHeight="1" x14ac:dyDescent="0.2">
      <c r="A106" s="55" t="s">
        <v>135</v>
      </c>
      <c r="B106" s="21" t="s">
        <v>13</v>
      </c>
      <c r="C106" s="18"/>
      <c r="D106" s="18"/>
      <c r="E106" s="69"/>
      <c r="F106" s="59">
        <f>SUM(F101:F105)</f>
        <v>0</v>
      </c>
      <c r="G106" s="69"/>
      <c r="H106" s="1">
        <f>SUM(H103:H105)</f>
        <v>0</v>
      </c>
    </row>
    <row r="107" spans="1:8" s="11" customFormat="1" ht="23.25" customHeight="1" x14ac:dyDescent="0.2">
      <c r="A107" s="55" t="s">
        <v>136</v>
      </c>
      <c r="B107" s="2" t="s">
        <v>251</v>
      </c>
      <c r="C107" s="8"/>
      <c r="D107" s="8"/>
      <c r="E107" s="75"/>
      <c r="F107" s="61"/>
      <c r="G107" s="82"/>
      <c r="H107" s="3">
        <f>F106+H106</f>
        <v>0</v>
      </c>
    </row>
    <row r="108" spans="1:8" s="26" customFormat="1" ht="27" customHeight="1" x14ac:dyDescent="0.2">
      <c r="E108" s="76"/>
      <c r="F108" s="66"/>
      <c r="G108" s="76"/>
    </row>
    <row r="109" spans="1:8" s="11" customFormat="1" ht="24" customHeight="1" x14ac:dyDescent="0.2">
      <c r="A109" s="57" t="s">
        <v>144</v>
      </c>
      <c r="C109" s="18"/>
      <c r="D109" s="18"/>
      <c r="E109" s="77"/>
      <c r="F109" s="67"/>
      <c r="G109" s="72"/>
    </row>
    <row r="110" spans="1:8" s="22" customFormat="1" ht="27" customHeight="1" x14ac:dyDescent="0.2">
      <c r="A110" s="24" t="s">
        <v>44</v>
      </c>
      <c r="B110" s="24" t="s">
        <v>14</v>
      </c>
      <c r="C110" s="23" t="s">
        <v>4</v>
      </c>
      <c r="D110" s="24" t="s">
        <v>5</v>
      </c>
      <c r="E110" s="73" t="s">
        <v>8</v>
      </c>
      <c r="F110" s="64" t="s">
        <v>9</v>
      </c>
      <c r="G110" s="83"/>
    </row>
    <row r="111" spans="1:8" s="22" customFormat="1" ht="44.1" customHeight="1" x14ac:dyDescent="0.2">
      <c r="A111" s="55" t="s">
        <v>208</v>
      </c>
      <c r="B111" s="50" t="s">
        <v>151</v>
      </c>
      <c r="C111" s="30" t="s">
        <v>7</v>
      </c>
      <c r="D111" s="30">
        <v>1</v>
      </c>
      <c r="E111" s="69">
        <v>0</v>
      </c>
      <c r="F111" s="59">
        <f t="shared" ref="F111:F123" si="5">D111*E111</f>
        <v>0</v>
      </c>
      <c r="G111" s="83"/>
    </row>
    <row r="112" spans="1:8" s="22" customFormat="1" ht="18.95" customHeight="1" x14ac:dyDescent="0.2">
      <c r="A112" s="55" t="s">
        <v>209</v>
      </c>
      <c r="B112" s="50" t="s">
        <v>126</v>
      </c>
      <c r="C112" s="25" t="s">
        <v>7</v>
      </c>
      <c r="D112" s="30">
        <v>1</v>
      </c>
      <c r="E112" s="69">
        <v>0</v>
      </c>
      <c r="F112" s="59">
        <f t="shared" si="5"/>
        <v>0</v>
      </c>
      <c r="G112" s="83"/>
    </row>
    <row r="113" spans="1:8" s="22" customFormat="1" ht="18.95" customHeight="1" x14ac:dyDescent="0.2">
      <c r="A113" s="55" t="s">
        <v>210</v>
      </c>
      <c r="B113" s="50" t="s">
        <v>149</v>
      </c>
      <c r="C113" s="25" t="s">
        <v>7</v>
      </c>
      <c r="D113" s="30">
        <v>1</v>
      </c>
      <c r="E113" s="69">
        <v>0</v>
      </c>
      <c r="F113" s="59">
        <f t="shared" si="5"/>
        <v>0</v>
      </c>
      <c r="G113" s="83"/>
    </row>
    <row r="114" spans="1:8" s="22" customFormat="1" ht="18.95" customHeight="1" x14ac:dyDescent="0.2">
      <c r="A114" s="55" t="s">
        <v>211</v>
      </c>
      <c r="B114" s="50" t="s">
        <v>130</v>
      </c>
      <c r="C114" s="25" t="s">
        <v>7</v>
      </c>
      <c r="D114" s="30">
        <v>1</v>
      </c>
      <c r="E114" s="69">
        <v>0</v>
      </c>
      <c r="F114" s="59">
        <f t="shared" si="5"/>
        <v>0</v>
      </c>
      <c r="G114" s="83"/>
    </row>
    <row r="115" spans="1:8" s="22" customFormat="1" ht="18.95" customHeight="1" x14ac:dyDescent="0.2">
      <c r="A115" s="55" t="s">
        <v>212</v>
      </c>
      <c r="B115" s="50" t="s">
        <v>132</v>
      </c>
      <c r="C115" s="25" t="s">
        <v>7</v>
      </c>
      <c r="D115" s="30">
        <v>3</v>
      </c>
      <c r="E115" s="69">
        <v>0</v>
      </c>
      <c r="F115" s="59">
        <f t="shared" si="5"/>
        <v>0</v>
      </c>
      <c r="G115" s="83"/>
      <c r="H115" s="26"/>
    </row>
    <row r="116" spans="1:8" s="11" customFormat="1" ht="18.95" customHeight="1" x14ac:dyDescent="0.2">
      <c r="A116" s="55" t="s">
        <v>213</v>
      </c>
      <c r="B116" s="21" t="s">
        <v>146</v>
      </c>
      <c r="C116" s="18" t="s">
        <v>7</v>
      </c>
      <c r="D116" s="18">
        <v>6</v>
      </c>
      <c r="E116" s="69">
        <v>0</v>
      </c>
      <c r="F116" s="59">
        <f t="shared" si="5"/>
        <v>0</v>
      </c>
      <c r="G116" s="69"/>
      <c r="H116" s="1"/>
    </row>
    <row r="117" spans="1:8" s="11" customFormat="1" ht="18.95" customHeight="1" x14ac:dyDescent="0.2">
      <c r="A117" s="55" t="s">
        <v>214</v>
      </c>
      <c r="B117" s="21" t="s">
        <v>147</v>
      </c>
      <c r="C117" s="18" t="s">
        <v>7</v>
      </c>
      <c r="D117" s="18">
        <v>4</v>
      </c>
      <c r="E117" s="69">
        <v>0</v>
      </c>
      <c r="F117" s="59">
        <f t="shared" si="5"/>
        <v>0</v>
      </c>
      <c r="G117" s="69"/>
      <c r="H117" s="1"/>
    </row>
    <row r="118" spans="1:8" s="11" customFormat="1" ht="18.95" customHeight="1" x14ac:dyDescent="0.2">
      <c r="A118" s="55" t="s">
        <v>215</v>
      </c>
      <c r="B118" s="21" t="s">
        <v>148</v>
      </c>
      <c r="C118" s="18" t="s">
        <v>7</v>
      </c>
      <c r="D118" s="18">
        <v>1</v>
      </c>
      <c r="E118" s="69">
        <v>0</v>
      </c>
      <c r="F118" s="59">
        <f>D118*E118</f>
        <v>0</v>
      </c>
      <c r="G118" s="69"/>
      <c r="H118" s="1"/>
    </row>
    <row r="119" spans="1:8" s="11" customFormat="1" ht="18.95" customHeight="1" x14ac:dyDescent="0.2">
      <c r="A119" s="55" t="s">
        <v>216</v>
      </c>
      <c r="B119" s="21" t="s">
        <v>145</v>
      </c>
      <c r="C119" s="18" t="s">
        <v>7</v>
      </c>
      <c r="D119" s="18">
        <v>2</v>
      </c>
      <c r="E119" s="69">
        <v>0</v>
      </c>
      <c r="F119" s="59">
        <f t="shared" si="5"/>
        <v>0</v>
      </c>
      <c r="G119" s="69"/>
      <c r="H119" s="1"/>
    </row>
    <row r="120" spans="1:8" s="11" customFormat="1" ht="18.95" customHeight="1" x14ac:dyDescent="0.2">
      <c r="A120" s="55" t="s">
        <v>217</v>
      </c>
      <c r="B120" s="21" t="s">
        <v>150</v>
      </c>
      <c r="C120" s="18" t="s">
        <v>7</v>
      </c>
      <c r="D120" s="18">
        <v>1</v>
      </c>
      <c r="E120" s="69">
        <v>0</v>
      </c>
      <c r="F120" s="59">
        <f t="shared" si="5"/>
        <v>0</v>
      </c>
      <c r="G120" s="69"/>
      <c r="H120" s="1"/>
    </row>
    <row r="121" spans="1:8" s="11" customFormat="1" ht="18.95" customHeight="1" x14ac:dyDescent="0.2">
      <c r="A121" s="55" t="s">
        <v>218</v>
      </c>
      <c r="B121" s="21" t="s">
        <v>137</v>
      </c>
      <c r="C121" s="18" t="s">
        <v>7</v>
      </c>
      <c r="D121" s="18">
        <v>27</v>
      </c>
      <c r="E121" s="69">
        <v>0</v>
      </c>
      <c r="F121" s="59">
        <f t="shared" si="5"/>
        <v>0</v>
      </c>
      <c r="G121" s="72"/>
    </row>
    <row r="122" spans="1:8" s="11" customFormat="1" ht="18.95" customHeight="1" x14ac:dyDescent="0.2">
      <c r="A122" s="55" t="s">
        <v>219</v>
      </c>
      <c r="B122" s="21" t="s">
        <v>138</v>
      </c>
      <c r="C122" s="18" t="s">
        <v>7</v>
      </c>
      <c r="D122" s="18">
        <v>3</v>
      </c>
      <c r="E122" s="69">
        <v>0</v>
      </c>
      <c r="F122" s="59">
        <f t="shared" si="5"/>
        <v>0</v>
      </c>
      <c r="G122" s="72"/>
    </row>
    <row r="123" spans="1:8" s="11" customFormat="1" ht="18.95" customHeight="1" x14ac:dyDescent="0.2">
      <c r="A123" s="55" t="s">
        <v>220</v>
      </c>
      <c r="B123" s="21" t="s">
        <v>139</v>
      </c>
      <c r="C123" s="18" t="s">
        <v>7</v>
      </c>
      <c r="D123" s="18">
        <v>70</v>
      </c>
      <c r="E123" s="69">
        <v>0</v>
      </c>
      <c r="F123" s="59">
        <f t="shared" si="5"/>
        <v>0</v>
      </c>
      <c r="G123" s="72"/>
    </row>
    <row r="124" spans="1:8" s="11" customFormat="1" ht="18.95" customHeight="1" x14ac:dyDescent="0.2">
      <c r="A124" s="55" t="s">
        <v>221</v>
      </c>
      <c r="B124" s="56" t="s">
        <v>58</v>
      </c>
      <c r="C124" s="18"/>
      <c r="D124" s="18"/>
      <c r="E124" s="69"/>
      <c r="F124" s="59">
        <f>SUM(F111:F123)</f>
        <v>0</v>
      </c>
      <c r="G124" s="72"/>
    </row>
    <row r="125" spans="1:8" s="11" customFormat="1" ht="18.95" customHeight="1" x14ac:dyDescent="0.2">
      <c r="A125" s="55" t="s">
        <v>222</v>
      </c>
      <c r="B125" s="56" t="s">
        <v>59</v>
      </c>
      <c r="C125" s="18" t="s">
        <v>60</v>
      </c>
      <c r="D125" s="18">
        <v>3</v>
      </c>
      <c r="E125" s="69">
        <f>F124*0.01</f>
        <v>0</v>
      </c>
      <c r="F125" s="59">
        <f>D125*E125</f>
        <v>0</v>
      </c>
      <c r="G125" s="72"/>
    </row>
    <row r="126" spans="1:8" s="11" customFormat="1" ht="18.95" customHeight="1" x14ac:dyDescent="0.2">
      <c r="A126" s="55" t="s">
        <v>223</v>
      </c>
      <c r="B126" s="56" t="s">
        <v>140</v>
      </c>
      <c r="C126" s="18" t="s">
        <v>60</v>
      </c>
      <c r="D126" s="18">
        <v>2.5</v>
      </c>
      <c r="E126" s="69">
        <f>F124*0.01</f>
        <v>0</v>
      </c>
      <c r="F126" s="59">
        <f>D126*E126</f>
        <v>0</v>
      </c>
      <c r="G126" s="72"/>
    </row>
    <row r="127" spans="1:8" s="11" customFormat="1" ht="18.95" customHeight="1" x14ac:dyDescent="0.2">
      <c r="A127" s="55" t="s">
        <v>224</v>
      </c>
      <c r="B127" s="21" t="s">
        <v>141</v>
      </c>
      <c r="C127" s="30" t="s">
        <v>60</v>
      </c>
      <c r="D127" s="30">
        <v>30</v>
      </c>
      <c r="E127" s="78">
        <f>F124*0.01</f>
        <v>0</v>
      </c>
      <c r="F127" s="68">
        <f>D127*E127</f>
        <v>0</v>
      </c>
      <c r="G127" s="72"/>
    </row>
    <row r="128" spans="1:8" s="11" customFormat="1" ht="18.95" customHeight="1" x14ac:dyDescent="0.2">
      <c r="A128" s="55" t="s">
        <v>225</v>
      </c>
      <c r="B128" s="56" t="s">
        <v>142</v>
      </c>
      <c r="C128" s="18" t="s">
        <v>7</v>
      </c>
      <c r="D128" s="18">
        <v>1</v>
      </c>
      <c r="E128" s="69">
        <v>0</v>
      </c>
      <c r="F128" s="59">
        <f>D128*E128</f>
        <v>0</v>
      </c>
      <c r="G128" s="72"/>
    </row>
    <row r="129" spans="1:8" s="11" customFormat="1" ht="18.95" customHeight="1" x14ac:dyDescent="0.2">
      <c r="A129" s="55" t="s">
        <v>226</v>
      </c>
      <c r="B129" s="21" t="s">
        <v>143</v>
      </c>
      <c r="C129" s="18" t="s">
        <v>7</v>
      </c>
      <c r="D129" s="18">
        <v>1</v>
      </c>
      <c r="E129" s="69">
        <v>0</v>
      </c>
      <c r="F129" s="59">
        <f>D129*E129</f>
        <v>0</v>
      </c>
      <c r="G129" s="72"/>
    </row>
    <row r="130" spans="1:8" s="11" customFormat="1" ht="18.95" customHeight="1" x14ac:dyDescent="0.2">
      <c r="A130" s="55" t="s">
        <v>227</v>
      </c>
      <c r="B130" s="58" t="s">
        <v>13</v>
      </c>
      <c r="C130" s="54"/>
      <c r="D130" s="54"/>
      <c r="E130" s="79"/>
      <c r="F130" s="60">
        <f>SUM(F124:F129)</f>
        <v>0</v>
      </c>
      <c r="G130" s="72"/>
    </row>
    <row r="131" spans="1:8" s="11" customFormat="1" ht="18.95" customHeight="1" x14ac:dyDescent="0.2">
      <c r="A131" s="55"/>
      <c r="B131" s="58"/>
      <c r="C131" s="54"/>
      <c r="D131" s="54"/>
      <c r="E131" s="79"/>
      <c r="F131" s="60"/>
      <c r="G131" s="72"/>
    </row>
    <row r="132" spans="1:8" s="11" customFormat="1" ht="24" customHeight="1" x14ac:dyDescent="0.2">
      <c r="A132" s="12" t="s">
        <v>28</v>
      </c>
      <c r="C132" s="13"/>
      <c r="D132" s="13"/>
      <c r="E132" s="72"/>
      <c r="F132" s="63"/>
      <c r="G132" s="72"/>
    </row>
    <row r="133" spans="1:8" s="11" customFormat="1" ht="18.95" customHeight="1" x14ac:dyDescent="0.2">
      <c r="A133" s="52" t="s">
        <v>101</v>
      </c>
      <c r="C133" s="13"/>
      <c r="D133" s="13"/>
      <c r="E133" s="72"/>
      <c r="F133" s="63"/>
      <c r="G133" s="72"/>
    </row>
    <row r="134" spans="1:8" s="22" customFormat="1" ht="27" customHeight="1" x14ac:dyDescent="0.2">
      <c r="A134" s="23" t="s">
        <v>44</v>
      </c>
      <c r="B134" s="24" t="s">
        <v>14</v>
      </c>
      <c r="C134" s="23" t="s">
        <v>4</v>
      </c>
      <c r="D134" s="24" t="s">
        <v>5</v>
      </c>
      <c r="E134" s="73" t="s">
        <v>8</v>
      </c>
      <c r="F134" s="64" t="s">
        <v>9</v>
      </c>
      <c r="G134" s="81" t="s">
        <v>10</v>
      </c>
      <c r="H134" s="24" t="s">
        <v>11</v>
      </c>
    </row>
    <row r="135" spans="1:8" s="11" customFormat="1" ht="21.75" customHeight="1" x14ac:dyDescent="0.2">
      <c r="A135" s="53"/>
      <c r="B135" s="2" t="s">
        <v>103</v>
      </c>
      <c r="C135" s="54"/>
      <c r="D135" s="54"/>
      <c r="E135" s="72"/>
      <c r="F135" s="63"/>
      <c r="G135" s="72"/>
    </row>
    <row r="136" spans="1:8" s="11" customFormat="1" ht="20.100000000000001" customHeight="1" x14ac:dyDescent="0.2">
      <c r="A136" s="55" t="s">
        <v>228</v>
      </c>
      <c r="B136" s="21" t="s">
        <v>93</v>
      </c>
      <c r="C136" s="48" t="s">
        <v>6</v>
      </c>
      <c r="D136" s="53">
        <v>56</v>
      </c>
      <c r="E136" s="69">
        <v>0</v>
      </c>
      <c r="F136" s="59">
        <f t="shared" ref="F136:F141" si="6">SUM(D136*E136)</f>
        <v>0</v>
      </c>
      <c r="G136" s="69">
        <v>0</v>
      </c>
      <c r="H136" s="1">
        <f t="shared" ref="H136:H141" si="7">SUM(D136*G136)</f>
        <v>0</v>
      </c>
    </row>
    <row r="137" spans="1:8" s="43" customFormat="1" ht="18.95" customHeight="1" x14ac:dyDescent="0.2">
      <c r="A137" s="55" t="s">
        <v>229</v>
      </c>
      <c r="B137" s="21" t="s">
        <v>94</v>
      </c>
      <c r="C137" s="48" t="s">
        <v>7</v>
      </c>
      <c r="D137" s="53">
        <v>3</v>
      </c>
      <c r="E137" s="69">
        <v>0</v>
      </c>
      <c r="F137" s="59">
        <f t="shared" si="6"/>
        <v>0</v>
      </c>
      <c r="G137" s="69">
        <v>0</v>
      </c>
      <c r="H137" s="1">
        <f t="shared" si="7"/>
        <v>0</v>
      </c>
    </row>
    <row r="138" spans="1:8" s="43" customFormat="1" ht="18.95" customHeight="1" x14ac:dyDescent="0.2">
      <c r="A138" s="55" t="s">
        <v>230</v>
      </c>
      <c r="B138" s="21" t="s">
        <v>95</v>
      </c>
      <c r="C138" s="48" t="s">
        <v>7</v>
      </c>
      <c r="D138" s="53">
        <v>3</v>
      </c>
      <c r="E138" s="69">
        <v>0</v>
      </c>
      <c r="F138" s="59">
        <f t="shared" si="6"/>
        <v>0</v>
      </c>
      <c r="G138" s="69">
        <v>0</v>
      </c>
      <c r="H138" s="1">
        <f t="shared" si="7"/>
        <v>0</v>
      </c>
    </row>
    <row r="139" spans="1:8" s="43" customFormat="1" ht="18.95" customHeight="1" x14ac:dyDescent="0.2">
      <c r="A139" s="55" t="s">
        <v>231</v>
      </c>
      <c r="B139" s="21" t="s">
        <v>96</v>
      </c>
      <c r="C139" s="48" t="s">
        <v>7</v>
      </c>
      <c r="D139" s="53">
        <v>64</v>
      </c>
      <c r="E139" s="69">
        <v>0</v>
      </c>
      <c r="F139" s="59">
        <f t="shared" si="6"/>
        <v>0</v>
      </c>
      <c r="G139" s="69">
        <v>0</v>
      </c>
      <c r="H139" s="1">
        <f t="shared" si="7"/>
        <v>0</v>
      </c>
    </row>
    <row r="140" spans="1:8" s="11" customFormat="1" ht="20.100000000000001" customHeight="1" x14ac:dyDescent="0.2">
      <c r="A140" s="55" t="s">
        <v>232</v>
      </c>
      <c r="B140" s="21" t="s">
        <v>97</v>
      </c>
      <c r="C140" s="48" t="s">
        <v>7</v>
      </c>
      <c r="D140" s="53">
        <v>3</v>
      </c>
      <c r="E140" s="69">
        <v>0</v>
      </c>
      <c r="F140" s="59">
        <f t="shared" si="6"/>
        <v>0</v>
      </c>
      <c r="G140" s="69">
        <v>0</v>
      </c>
      <c r="H140" s="1">
        <f t="shared" si="7"/>
        <v>0</v>
      </c>
    </row>
    <row r="141" spans="1:8" s="11" customFormat="1" ht="20.100000000000001" customHeight="1" x14ac:dyDescent="0.2">
      <c r="A141" s="55" t="s">
        <v>233</v>
      </c>
      <c r="B141" s="21" t="s">
        <v>37</v>
      </c>
      <c r="C141" s="48" t="s">
        <v>7</v>
      </c>
      <c r="D141" s="53">
        <v>12</v>
      </c>
      <c r="E141" s="69">
        <v>0</v>
      </c>
      <c r="F141" s="59">
        <f t="shared" si="6"/>
        <v>0</v>
      </c>
      <c r="G141" s="69">
        <v>0</v>
      </c>
      <c r="H141" s="1">
        <f t="shared" si="7"/>
        <v>0</v>
      </c>
    </row>
    <row r="142" spans="1:8" s="11" customFormat="1" ht="21.75" customHeight="1" x14ac:dyDescent="0.2">
      <c r="B142" s="2" t="s">
        <v>19</v>
      </c>
      <c r="C142" s="54"/>
      <c r="D142" s="54"/>
      <c r="E142" s="72"/>
      <c r="F142" s="63"/>
      <c r="G142" s="72"/>
    </row>
    <row r="143" spans="1:8" s="11" customFormat="1" ht="20.100000000000001" customHeight="1" x14ac:dyDescent="0.2">
      <c r="A143" s="55" t="s">
        <v>234</v>
      </c>
      <c r="B143" s="21" t="s">
        <v>98</v>
      </c>
      <c r="C143" s="48" t="s">
        <v>6</v>
      </c>
      <c r="D143" s="53">
        <v>15</v>
      </c>
      <c r="E143" s="69">
        <v>0</v>
      </c>
      <c r="F143" s="59">
        <f t="shared" ref="F143:F148" si="8">SUM(D143*E143)</f>
        <v>0</v>
      </c>
      <c r="G143" s="69">
        <v>0</v>
      </c>
      <c r="H143" s="1">
        <f t="shared" ref="H143:H148" si="9">SUM(D143*G143)</f>
        <v>0</v>
      </c>
    </row>
    <row r="144" spans="1:8" s="11" customFormat="1" ht="20.100000000000001" customHeight="1" x14ac:dyDescent="0.2">
      <c r="A144" s="55" t="s">
        <v>235</v>
      </c>
      <c r="B144" s="21" t="s">
        <v>37</v>
      </c>
      <c r="C144" s="48" t="s">
        <v>7</v>
      </c>
      <c r="D144" s="53">
        <v>3</v>
      </c>
      <c r="E144" s="69">
        <v>0</v>
      </c>
      <c r="F144" s="59">
        <f t="shared" si="8"/>
        <v>0</v>
      </c>
      <c r="G144" s="69">
        <v>0</v>
      </c>
      <c r="H144" s="1">
        <f t="shared" si="9"/>
        <v>0</v>
      </c>
    </row>
    <row r="145" spans="1:8" s="11" customFormat="1" ht="20.100000000000001" customHeight="1" x14ac:dyDescent="0.2">
      <c r="A145" s="55" t="s">
        <v>236</v>
      </c>
      <c r="B145" s="21" t="s">
        <v>33</v>
      </c>
      <c r="C145" s="48" t="s">
        <v>7</v>
      </c>
      <c r="D145" s="53">
        <v>3</v>
      </c>
      <c r="E145" s="69">
        <v>0</v>
      </c>
      <c r="F145" s="59">
        <f t="shared" si="8"/>
        <v>0</v>
      </c>
      <c r="G145" s="69">
        <v>0</v>
      </c>
      <c r="H145" s="1">
        <f t="shared" si="9"/>
        <v>0</v>
      </c>
    </row>
    <row r="146" spans="1:8" s="11" customFormat="1" ht="20.100000000000001" customHeight="1" x14ac:dyDescent="0.2">
      <c r="A146" s="55" t="s">
        <v>237</v>
      </c>
      <c r="B146" s="21" t="s">
        <v>29</v>
      </c>
      <c r="C146" s="48" t="s">
        <v>7</v>
      </c>
      <c r="D146" s="53">
        <v>3</v>
      </c>
      <c r="E146" s="69">
        <v>0</v>
      </c>
      <c r="F146" s="59">
        <f t="shared" si="8"/>
        <v>0</v>
      </c>
      <c r="G146" s="69">
        <v>0</v>
      </c>
      <c r="H146" s="1">
        <f t="shared" si="9"/>
        <v>0</v>
      </c>
    </row>
    <row r="147" spans="1:8" s="11" customFormat="1" ht="20.100000000000001" customHeight="1" x14ac:dyDescent="0.2">
      <c r="A147" s="55" t="s">
        <v>238</v>
      </c>
      <c r="B147" s="21" t="s">
        <v>99</v>
      </c>
      <c r="C147" s="48" t="s">
        <v>7</v>
      </c>
      <c r="D147" s="53">
        <v>3</v>
      </c>
      <c r="E147" s="69">
        <v>0</v>
      </c>
      <c r="F147" s="59">
        <f t="shared" si="8"/>
        <v>0</v>
      </c>
      <c r="G147" s="69">
        <v>0</v>
      </c>
      <c r="H147" s="1">
        <f t="shared" si="9"/>
        <v>0</v>
      </c>
    </row>
    <row r="148" spans="1:8" s="11" customFormat="1" ht="20.100000000000001" customHeight="1" x14ac:dyDescent="0.2">
      <c r="A148" s="55" t="s">
        <v>239</v>
      </c>
      <c r="B148" s="21" t="s">
        <v>43</v>
      </c>
      <c r="C148" s="48" t="s">
        <v>7</v>
      </c>
      <c r="D148" s="53">
        <v>6</v>
      </c>
      <c r="E148" s="69">
        <v>0</v>
      </c>
      <c r="F148" s="59">
        <f t="shared" si="8"/>
        <v>0</v>
      </c>
      <c r="G148" s="69">
        <v>0</v>
      </c>
      <c r="H148" s="1">
        <f t="shared" si="9"/>
        <v>0</v>
      </c>
    </row>
    <row r="149" spans="1:8" s="11" customFormat="1" ht="20.100000000000001" customHeight="1" x14ac:dyDescent="0.2">
      <c r="A149" s="55" t="s">
        <v>240</v>
      </c>
      <c r="B149" s="21" t="s">
        <v>102</v>
      </c>
      <c r="C149" s="48" t="s">
        <v>46</v>
      </c>
      <c r="D149" s="53">
        <v>5</v>
      </c>
      <c r="E149" s="69"/>
      <c r="F149" s="59"/>
      <c r="G149" s="69">
        <v>0</v>
      </c>
      <c r="H149" s="1">
        <f>SUM(D149*G149)</f>
        <v>0</v>
      </c>
    </row>
    <row r="150" spans="1:8" s="11" customFormat="1" ht="21.75" customHeight="1" x14ac:dyDescent="0.2">
      <c r="B150" s="2" t="s">
        <v>20</v>
      </c>
      <c r="C150" s="54"/>
      <c r="D150" s="54"/>
      <c r="E150" s="72"/>
      <c r="F150" s="63"/>
      <c r="G150" s="72"/>
    </row>
    <row r="151" spans="1:8" s="11" customFormat="1" ht="20.100000000000001" customHeight="1" x14ac:dyDescent="0.2">
      <c r="A151" s="55" t="s">
        <v>241</v>
      </c>
      <c r="B151" s="21" t="s">
        <v>38</v>
      </c>
      <c r="C151" s="48" t="s">
        <v>6</v>
      </c>
      <c r="D151" s="53">
        <v>114</v>
      </c>
      <c r="E151" s="69">
        <v>0</v>
      </c>
      <c r="F151" s="59">
        <f>SUM(D151*E151)</f>
        <v>0</v>
      </c>
      <c r="G151" s="69">
        <v>0</v>
      </c>
      <c r="H151" s="1">
        <f>SUM(D151*G151)</f>
        <v>0</v>
      </c>
    </row>
    <row r="152" spans="1:8" s="11" customFormat="1" ht="20.100000000000001" customHeight="1" x14ac:dyDescent="0.2">
      <c r="A152" s="55" t="s">
        <v>242</v>
      </c>
      <c r="B152" s="21" t="s">
        <v>21</v>
      </c>
      <c r="C152" s="48" t="s">
        <v>6</v>
      </c>
      <c r="D152" s="53">
        <v>50</v>
      </c>
      <c r="E152" s="69">
        <v>0</v>
      </c>
      <c r="F152" s="59">
        <f>SUM(D152*E152)</f>
        <v>0</v>
      </c>
      <c r="G152" s="69">
        <v>0</v>
      </c>
      <c r="H152" s="1">
        <f>SUM(D152*G152)</f>
        <v>0</v>
      </c>
    </row>
    <row r="153" spans="1:8" s="11" customFormat="1" ht="20.100000000000001" customHeight="1" x14ac:dyDescent="0.2">
      <c r="A153" s="55" t="s">
        <v>243</v>
      </c>
      <c r="B153" s="21" t="s">
        <v>39</v>
      </c>
      <c r="C153" s="48" t="s">
        <v>7</v>
      </c>
      <c r="D153" s="53">
        <v>42</v>
      </c>
      <c r="E153" s="69">
        <v>0</v>
      </c>
      <c r="F153" s="59">
        <f>D153*E153</f>
        <v>0</v>
      </c>
      <c r="G153" s="69">
        <v>0</v>
      </c>
      <c r="H153" s="7">
        <f>D153*G153</f>
        <v>0</v>
      </c>
    </row>
    <row r="154" spans="1:8" s="11" customFormat="1" ht="20.100000000000001" customHeight="1" x14ac:dyDescent="0.2">
      <c r="A154" s="55" t="s">
        <v>244</v>
      </c>
      <c r="B154" s="21" t="s">
        <v>40</v>
      </c>
      <c r="C154" s="48" t="s">
        <v>7</v>
      </c>
      <c r="D154" s="53">
        <v>46</v>
      </c>
      <c r="E154" s="69">
        <v>0</v>
      </c>
      <c r="F154" s="59">
        <f>D154*E154</f>
        <v>0</v>
      </c>
      <c r="G154" s="69">
        <v>0</v>
      </c>
      <c r="H154" s="7">
        <f>D154*G154</f>
        <v>0</v>
      </c>
    </row>
    <row r="155" spans="1:8" s="11" customFormat="1" ht="21.75" customHeight="1" x14ac:dyDescent="0.2">
      <c r="B155" s="2" t="s">
        <v>41</v>
      </c>
      <c r="C155" s="54"/>
      <c r="D155" s="54"/>
      <c r="E155" s="72"/>
      <c r="F155" s="63"/>
      <c r="G155" s="72"/>
    </row>
    <row r="156" spans="1:8" s="11" customFormat="1" ht="20.100000000000001" customHeight="1" x14ac:dyDescent="0.2">
      <c r="A156" s="55" t="s">
        <v>245</v>
      </c>
      <c r="B156" s="21" t="s">
        <v>30</v>
      </c>
      <c r="C156" s="48" t="s">
        <v>7</v>
      </c>
      <c r="D156" s="53">
        <v>1</v>
      </c>
      <c r="E156" s="69"/>
      <c r="F156" s="59"/>
      <c r="G156" s="69">
        <v>0</v>
      </c>
      <c r="H156" s="1">
        <f>SUM(D156*G156)</f>
        <v>0</v>
      </c>
    </row>
    <row r="157" spans="1:8" s="11" customFormat="1" ht="20.100000000000001" customHeight="1" x14ac:dyDescent="0.2">
      <c r="A157" s="55" t="s">
        <v>246</v>
      </c>
      <c r="B157" s="21" t="s">
        <v>100</v>
      </c>
      <c r="C157" s="48" t="s">
        <v>7</v>
      </c>
      <c r="D157" s="53">
        <v>1</v>
      </c>
      <c r="E157" s="69"/>
      <c r="F157" s="59"/>
      <c r="G157" s="69">
        <v>0</v>
      </c>
      <c r="H157" s="1">
        <f>SUM(D157*G157)</f>
        <v>0</v>
      </c>
    </row>
    <row r="158" spans="1:8" s="11" customFormat="1" ht="20.100000000000001" customHeight="1" x14ac:dyDescent="0.2">
      <c r="A158" s="55" t="s">
        <v>247</v>
      </c>
      <c r="B158" s="21" t="s">
        <v>31</v>
      </c>
      <c r="C158" s="48" t="s">
        <v>7</v>
      </c>
      <c r="D158" s="53">
        <v>1</v>
      </c>
      <c r="E158" s="69"/>
      <c r="F158" s="59"/>
      <c r="G158" s="69">
        <v>0</v>
      </c>
      <c r="H158" s="1">
        <f>SUM(D158*G158)</f>
        <v>0</v>
      </c>
    </row>
    <row r="159" spans="1:8" s="11" customFormat="1" ht="20.100000000000001" customHeight="1" x14ac:dyDescent="0.2">
      <c r="A159" s="55" t="s">
        <v>248</v>
      </c>
      <c r="B159" s="21" t="s">
        <v>26</v>
      </c>
      <c r="C159" s="48" t="s">
        <v>7</v>
      </c>
      <c r="D159" s="53">
        <v>1</v>
      </c>
      <c r="E159" s="69"/>
      <c r="F159" s="59"/>
      <c r="G159" s="69">
        <v>0</v>
      </c>
      <c r="H159" s="1">
        <f>SUM(D159*G159)</f>
        <v>0</v>
      </c>
    </row>
    <row r="160" spans="1:8" s="11" customFormat="1" ht="21.95" customHeight="1" x14ac:dyDescent="0.2">
      <c r="A160" s="55" t="s">
        <v>249</v>
      </c>
      <c r="B160" s="2" t="s">
        <v>13</v>
      </c>
      <c r="C160" s="8"/>
      <c r="D160" s="8"/>
      <c r="E160" s="8"/>
      <c r="F160" s="61">
        <f>SUM(F136:F159)</f>
        <v>0</v>
      </c>
      <c r="G160" s="84"/>
      <c r="H160" s="3">
        <f>SUM(H136:H159)</f>
        <v>0</v>
      </c>
    </row>
    <row r="161" spans="3:4" s="11" customFormat="1" x14ac:dyDescent="0.2">
      <c r="C161" s="14"/>
      <c r="D161" s="14"/>
    </row>
  </sheetData>
  <sheetProtection algorithmName="SHA-512" hashValue="gBCjfu0oV1nj+W2b17UxItxym3aWYjuaOh3VP7nLNCN0KskxSBwZeJhx4GABTdx2lYgX3aSQ4og/6PMUE3Oy9w==" saltValue="33NhMIonkzpLbhxYabk6Hw==" spinCount="100000" sheet="1" formatCells="0" formatColumns="0" formatRows="0" insertColumns="0" insertRows="0" insertHyperlinks="0" deleteColumns="0" deleteRows="0" sort="0" autoFilter="0" pivotTables="0"/>
  <mergeCells count="9">
    <mergeCell ref="C26:D26"/>
    <mergeCell ref="C20:D20"/>
    <mergeCell ref="C21:D21"/>
    <mergeCell ref="C14:D14"/>
    <mergeCell ref="C15:D15"/>
    <mergeCell ref="C17:D17"/>
    <mergeCell ref="C18:D18"/>
    <mergeCell ref="C23:D23"/>
    <mergeCell ref="C24:D24"/>
  </mergeCells>
  <phoneticPr fontId="8" type="noConversion"/>
  <pageMargins left="0.59055118110236227" right="0.39370078740157483" top="0.59055118110236227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TUL sklady_elektro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Aleš Pinc</cp:lastModifiedBy>
  <cp:lastPrinted>2023-11-21T11:54:03Z</cp:lastPrinted>
  <dcterms:created xsi:type="dcterms:W3CDTF">2000-04-10T14:39:23Z</dcterms:created>
  <dcterms:modified xsi:type="dcterms:W3CDTF">2025-01-23T11:52:37Z</dcterms:modified>
</cp:coreProperties>
</file>