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4940" windowHeight="9225" activeTab="1"/>
  </bookViews>
  <sheets>
    <sheet name="rekapitulace" sheetId="2" r:id="rId1"/>
    <sheet name="SO 101" sheetId="1" r:id="rId2"/>
  </sheets>
  <definedNames/>
  <calcPr calcId="125725"/>
</workbook>
</file>

<file path=xl/sharedStrings.xml><?xml version="1.0" encoding="utf-8"?>
<sst xmlns="http://schemas.openxmlformats.org/spreadsheetml/2006/main" count="250" uniqueCount="147">
  <si>
    <t>ASPE 9</t>
  </si>
  <si>
    <t>Stavba :</t>
  </si>
  <si>
    <t>číslo a název SO:</t>
  </si>
  <si>
    <t>číslo a název rozpočtu:</t>
  </si>
  <si>
    <t>13-037</t>
  </si>
  <si>
    <t>Parkoviště na poz. č. p. 2767 TUL</t>
  </si>
  <si>
    <t>SO 101</t>
  </si>
  <si>
    <t>Parkoviště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</si>
  <si>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</si>
  <si>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</si>
  <si>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</si>
  <si>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</si>
  <si>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</si>
  <si>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</si>
  <si>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</si>
  <si>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</si>
  <si>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</si>
  <si>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</si>
  <si>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Technická
specifikace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</si>
  <si>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</si>
  <si>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</si>
  <si>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</si>
  <si>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</si>
  <si>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</si>
  <si>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</si>
  <si>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</si>
  <si>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</si>
  <si>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</si>
  <si>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</si>
  <si>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02911</t>
  </si>
  <si>
    <t/>
  </si>
  <si>
    <t>OSTATNÍ POŽADAVKY - GEODETICKÉ ZAMĚŘENÍ
geodeticka činnost v průběhu provádění stavebních prací</t>
  </si>
  <si>
    <t xml:space="preserve">KPL       </t>
  </si>
  <si>
    <t>02940</t>
  </si>
  <si>
    <t>OSTATNÍ POŽADAVKY - VYPRACOVÁNÍ DOKUMENTACE
realizační dokumentace stavby RDS, dokumentace skutečného provedení stavby, upřesnění detailů</t>
  </si>
  <si>
    <t>02960</t>
  </si>
  <si>
    <t>OSTATNÍ POŽADAVKY - ODBORNÝ DOZOR
autorský dozor</t>
  </si>
  <si>
    <t>03720</t>
  </si>
  <si>
    <t>POMOC PRÁCE ZAJIŠŤ NEBO ZŘÍZ REGULACI A OCHRANU DOPRAVY
ochrana staveniště v průběhu výstavby proti vniknutí třetí osoby, případně provizorní dopravní značení</t>
  </si>
  <si>
    <t>Zemní práce</t>
  </si>
  <si>
    <t>11318</t>
  </si>
  <si>
    <t xml:space="preserve">ODSTRANĚNÍ KRYTU CHODNÍKŮ Z DLAŽDIC
odstranění vegetačních tvárnic u vjezdu na dotčenou plochu  </t>
  </si>
  <si>
    <t xml:space="preserve">M3        </t>
  </si>
  <si>
    <t>Položka obsahuje veškerou manipulaci s vybouranou sutí a s vybouranými hmotami vč. uložení na skládku a poplatku za skládku (pokud zadávací dokumentace nestanoví jinak).</t>
  </si>
  <si>
    <t>1*0.8=0.8 [A]</t>
  </si>
  <si>
    <t>11332</t>
  </si>
  <si>
    <t>ODSTRANĚNÍ PODKLADŮ VOZOVEK A CHODNÍKŮ Z KAMENIVA NESTMELENÉHO
odstranění stávající konstrukce hřiště v tl. 150 mm</t>
  </si>
  <si>
    <t>935*0.15=140.3 [A]</t>
  </si>
  <si>
    <t>11352</t>
  </si>
  <si>
    <t>ODSTRANĚNÍ CHODNÍKOVÝCH OBRUBNÍKŮ BETONOVÝCH
odstranění betonových obrubníku vymezujícíh plochu hřiště</t>
  </si>
  <si>
    <t xml:space="preserve">M         </t>
  </si>
  <si>
    <t>37=37.0 [A]</t>
  </si>
  <si>
    <t>12110</t>
  </si>
  <si>
    <t>SEJMUTÍ ORNICE NEBO LESNÍ PŮDY
ornice bude sejmuta v tl. 100 mm a bude uskladněna v místě stavby pro možnost zpětného využití</t>
  </si>
  <si>
    <t>Veškeré práce jsou obsaženy v textu položky, včetně vodor.dopravy</t>
  </si>
  <si>
    <t>140*0.1=14.0 [A]</t>
  </si>
  <si>
    <t>12221</t>
  </si>
  <si>
    <t xml:space="preserve">ODKOPÁVKY A PROKOPÁVKY OBECNÉ TŘ. 3
úprava svahu po odstraněné tribuně, odstranění zemního materiálu v místě rozšíření plochy hřiště </t>
  </si>
  <si>
    <t>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
- hradící a štětové stěny dočasné (adekvátně platí ustanovení k pol. 1151,2)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
 zpevněné plochy, zakrytí a pod.)</t>
  </si>
  <si>
    <t>66*0.15+0.5713+1.48*8=22.3 [A]</t>
  </si>
  <si>
    <t>12331</t>
  </si>
  <si>
    <t>ODKOP PRO SPOD STAVBU SILNIC A ŽELEZNIC TŘ. 4
provedení výkopu na zemní pláň pro možnost uložení nové konstrukce plochy parkoviště</t>
  </si>
  <si>
    <t>968*0.26+40*0.41=268.1 [A]</t>
  </si>
  <si>
    <t>18110</t>
  </si>
  <si>
    <t>ÚPRAVA PLÁNĚ SE ZHUTNĚNÍM V HORNINĚ TŘ. 1-4
před pokládkou konstrukčních vrstev zpevěné plochy bude provedena úprava pláně</t>
  </si>
  <si>
    <t xml:space="preserve">M2        </t>
  </si>
  <si>
    <t>Veškeré práce jsou obsaženy v textu položky včetně vyrovnání výškových rozdílů. Míru zhutnění určuje projekt.</t>
  </si>
  <si>
    <t>998=998.0 [A]</t>
  </si>
  <si>
    <t>18220</t>
  </si>
  <si>
    <t>ROZPROSTŘENÍ ORNICE VE SVAHU
ohumusování svahu v místě odstraněné tribuny. tl. ornice 150 mm
po dohodě s TDI lze použít ornici vytěženou a uskladněnou v místě stavby</t>
  </si>
  <si>
    <t>veškeré práce jsou obsaženy v textu položky</t>
  </si>
  <si>
    <t>70*0.15=10.5 [A]</t>
  </si>
  <si>
    <t>18230</t>
  </si>
  <si>
    <t>ROZPROSTŘENÍ ORNICE V ROVINĚ
ohumusování ostatních nezpevněných ploch v hranicích úprav
pol. vč. nákupu materiálu, dovozu a rozprostření</t>
  </si>
  <si>
    <t>(205-70)*0.15+10*0.2=22.3 [A]</t>
  </si>
  <si>
    <t>18241</t>
  </si>
  <si>
    <t>ZALOŽENÍ TRÁVNÍKU RUČNÍM VÝSEVEM
pol. vč. zálivky, pokosení a vyhrabání pokosu</t>
  </si>
  <si>
    <t>Zahrnuje veškerý materiál, výrobky a polotovary, včetně mimostaveništní a vnitrostaveništní dopravy (rovněž přesuny), včetně naložení a složení, případně s uložením, první pokosení</t>
  </si>
  <si>
    <t>205=205.0 [A]</t>
  </si>
  <si>
    <t>18411</t>
  </si>
  <si>
    <t>VYSAZOVÁNÍ KEŘŮ S BALEM VČETNĚ VÝKOPU JAMKY
vysazení polehavých keřů v prostoru záhonu, je uvažováno s 5 ks/m2</t>
  </si>
  <si>
    <t xml:space="preserve">KUS       </t>
  </si>
  <si>
    <t>Položka vysazování a přesazování stromů a keřů zahrnuje i hloubení jamek (min. rozměry pro keře 30/30/30cm, pro stromy 50/50/50cm) s event. výměnou půdy, s hnojením anorganickým hnojivem a přídavkem organického hnojiva min. 2kg pro keře a 5kg pro stromy, zálivku, kůly, chráničky ke stromům nebo ochrana stromů nátěrem a pod.
Obvod kmene se měří ve výšce 1,00m nad zemí.
Popisy prací zahrnují veškerý materiál, výrobky a polotovary, včetně mimostaveništní a vnitrostaveništní dopravy (rovněž přesuny), včetně naložení a složení, případně s uložením</t>
  </si>
  <si>
    <t>5*10=50.0 [A]</t>
  </si>
  <si>
    <t>18461</t>
  </si>
  <si>
    <t>MULČOVÁNÍ
povrchová úprava záhonu tl. 50 mm</t>
  </si>
  <si>
    <t>Popisy prací zahrnují veškerý materiál, výrobky a polotovary, včetně mimostaveništní a vnitrostaveništní dopravy (rovněž přesuny), včetně naložení a složení, případně s uložením</t>
  </si>
  <si>
    <t>10*0.05=0.5 [A]</t>
  </si>
  <si>
    <t>Základy</t>
  </si>
  <si>
    <t>21361</t>
  </si>
  <si>
    <t>DRENÁŽNÍ VRSTVY Z GEOTEXTILIE
separační geotextilie pod konstrukcí parkoviště</t>
  </si>
  <si>
    <t>Komunikace</t>
  </si>
  <si>
    <t>56330</t>
  </si>
  <si>
    <t>a</t>
  </si>
  <si>
    <t>VOZOVKOVÉ VRSTVY ZE ŠTĚRKODRTI
ŠD fr. 32-63 tl. 150 mm</t>
  </si>
  <si>
    <t>- dodání směsi, postřiku, nátěru, dlažeb nebo dílců v požadované kvalitě
- očištění podkladu případně zřízení spojovací vrstvy
- uložení směsi, dlažby nebo dílců a provedení nátěrů a postřiků dle předepsaného technologického předpisu
- zřízení vrstvy bez rozlišení šířky, pokládání vrstvy po etapách, včetně pracovních spar a spojů
- úpravu napojení, ukončení a těsnění podél obrubníků, dilatačních zařízení, odvodňovacích proužků, odvodňovačů, vpustí, šachet a pod., nestanoví-li zadávací dokumentace jinak
- těsnění, tmelení a výplň spar a otvorů
- úpravu dilatačních spar a povrchu vrstvy</t>
  </si>
  <si>
    <t>998*0.15=149.7 [A]</t>
  </si>
  <si>
    <t>b</t>
  </si>
  <si>
    <t>VOZOVKOVÉ VRSTVY ZE ŠTĚRKODRTI
ŠD fr. 0-32  tl. 150 mm</t>
  </si>
  <si>
    <t>944*0.15=141.6 [A]</t>
  </si>
  <si>
    <t>582612</t>
  </si>
  <si>
    <t>KRYTY Z BETON DLAŽDIC SE ZÁMKEM ŠEDÝCH TL 80MM DO LOŽE Z KAM
kce typ B - betonová dlažba 100 x 200 mm - kryt vyhrazených stání</t>
  </si>
  <si>
    <t>- dodání směsi, postřiku, nátěru, dlažeb nebo dílců v požadované kvalitě
- očištění podkladu případně zřízení spojovací vrstvy
- uložení směsi, dlažby nebo dílců a provedení nátěrů a postřiků dle předepsaného technologického předpisu
- zřízení vrstvy bez rozlišení šířky, pokládání vrstvy po etapách, včetně pracovních spar a spojů
- úpravu napojení, ukončení a těsnění podél obrubníků, dilatačních zařízení, odvodňovacích proužků, odvodňovačů, vpustí, šachet a pod., nestanoví-li zadávací dokumentace jinak
- těsnění, tmelení a výplň spar a otvorů
- úpravu dilatačních spar a povrchu vrstvy
Položka zahrnuje všechny práce pro zřízení plně funkčního dlážděného krytu, t.j. včetně lože, ukončení dlažby a její provedení do předepsaného tvaru a pohledové úpravy, včetně výplně spar a otvorů a pod.</t>
  </si>
  <si>
    <t>582625</t>
  </si>
  <si>
    <t>KRYTY Z BETON DLAŽDIC SE ZÁMKEM BAREV TL 80MM DO LOŽE Z MC
typ obruby 2 - bet. dlažba 200x200 mm</t>
  </si>
  <si>
    <t>152*0.2=30.4 [A]</t>
  </si>
  <si>
    <t>KRYTY Z BETON DLAŽDIC SE ZÁMKEM BAREV TL 80MM DO LOŽE Z MC
obruba typ 3 - bet. dlažba 100 x 200 mm</t>
  </si>
  <si>
    <t>194*0.1=19.4 [A]</t>
  </si>
  <si>
    <t>58401</t>
  </si>
  <si>
    <t>VOZOVKOVÉ KRYTY Z VEGETAČNÍCH DÍLCŮ DO LOŽE Z KAM TL DO 100MM
vegetační tvárnice 400x600 mm, výplň otvorů drobným drceným kamenivem max 1 cm pod okraj pojížděné plochy</t>
  </si>
  <si>
    <t>865=865.0 [A]</t>
  </si>
  <si>
    <t>Ostatní konstrukce a práce</t>
  </si>
  <si>
    <t>914111</t>
  </si>
  <si>
    <t>DOPRAVNÍ ZNAČKY ZÁKLADNÍ VELIKOSTI OCELOVÉ - DODÁVKA A MONTÁŽ
SDZ IP 12 s piktogramen vozíčkáře + E 1 ("2x")</t>
  </si>
  <si>
    <t>- kromě vlastních značek a zařízení v příslušném provedení uvedeném v textu ještě sloupky a upevňovací zařízení včetně jejich osazení (betonová patka, zemní práce), pokud nejsou uvedeny samostatnou položkou
- u dočasných (provizorních) značek a zařízení údržbu po celou dobu trvání funkce, náhradu zničených nebo ztracených kusů, nutnou opravu poškozených částí
- u výstražných světel napájení z baterie včetně záložní baterie</t>
  </si>
  <si>
    <t>2=2.0 [A]</t>
  </si>
  <si>
    <t>914911</t>
  </si>
  <si>
    <t>SLOUPKY A STOJKY DOPRAVNÍCH ZNAČEK Z OCEL TRUBEK SE ZABETONOVÁNÍM - DODÁVKA A MO</t>
  </si>
  <si>
    <t>1=1.0 [A]</t>
  </si>
  <si>
    <t>91722</t>
  </si>
  <si>
    <t>CHODNÍKOVÉ OBRUBY Z BETONOVÝCH OBRUBNÍKŮ
betonový obrubník 100x250x1000 mm do bet. lože C 12/15-XC2</t>
  </si>
  <si>
    <t>Popisy prací zahrnují veškerý materiál, výrobky a polotovary, včetně mimostaveništní a vnitrostaveništní dopravy (rovněž přesuny), včetně naložení a složení,případně s uložením.
Položka obruby a zpomalovací prahy zahrnuje i betonové lože i boční betonovou opěrku.</t>
  </si>
  <si>
    <t>86+12=98.0 [A]</t>
  </si>
  <si>
    <t>936502</t>
  </si>
  <si>
    <t>DROBNÉ DOPLŇK KONSTR KOVOVÉ POZINK
stojan na jízdní kola s opěrnými oblouky
pol. vč. dovozu a montáže -  kotvení do země</t>
  </si>
  <si>
    <t xml:space="preserve">KS        </t>
  </si>
  <si>
    <t>96611</t>
  </si>
  <si>
    <t>BOURÁNÍ KONSTRUKCÍ Z BETONOVÝCH DÍLCŮ
odstranění stávající konstrukce tribuny - betonové desky</t>
  </si>
  <si>
    <t>- zahrnují veškerou manipulaci s vybouranou sutí a hmotami včetně uložení na skládku a poplatku za skládku,
- zahrnují veškeré další práce plynoucí z technologického předpisu a z platných předpisů (zvláště vyhlášky č.324/1990 Sb.).</t>
  </si>
  <si>
    <t>137*0.08*0.7=7.7 [A]</t>
  </si>
  <si>
    <t>96615</t>
  </si>
  <si>
    <t>BOURÁNÍ KONSTRUKCÍ Z PROSTÉHO BETONU
odstranění betonových základů odstraňované dřevěné stavby</t>
  </si>
  <si>
    <t>2*3*0,5*0.5=1.5 [A]</t>
  </si>
  <si>
    <t>96617</t>
  </si>
  <si>
    <t>BOURÁNÍ KONSTRUKCÍ ZE DŘEVA
odstranění dřevěné stavby umístěné u vjezdu na dotčenou plochu</t>
  </si>
  <si>
    <t>Rekapitulace</t>
  </si>
  <si>
    <t>Cena celková:</t>
  </si>
  <si>
    <t>DPH:</t>
  </si>
  <si>
    <t>Cena s daní:</t>
  </si>
  <si>
    <t>Příloha k formuláři pro ocenění nabídky: výkaz výměr</t>
  </si>
  <si>
    <t>Stavba:</t>
  </si>
  <si>
    <t>Příloha k formulkáři pro ocenění nabídky: rekapitulace stavby po stavebních dílech</t>
  </si>
  <si>
    <t>Stavební díl</t>
  </si>
  <si>
    <t>Cena celková</t>
  </si>
  <si>
    <t>DPH</t>
  </si>
  <si>
    <t>Cena s DPH</t>
  </si>
  <si>
    <t>Stavba celkem</t>
  </si>
</sst>
</file>

<file path=xl/styles.xml><?xml version="1.0" encoding="utf-8"?>
<styleSheet xmlns="http://schemas.openxmlformats.org/spreadsheetml/2006/main">
  <numFmts count="2">
    <numFmt numFmtId="164" formatCode="###\ ###\ ###\ ##0.0"/>
    <numFmt numFmtId="165" formatCode="###\ ###\ ###\ ##0.00"/>
  </numFmts>
  <fonts count="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5999634265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vertical="top"/>
      <protection/>
    </xf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  <protection/>
    </xf>
    <xf numFmtId="2" fontId="3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E15" sqref="E15"/>
    </sheetView>
  </sheetViews>
  <sheetFormatPr defaultColWidth="9.140625" defaultRowHeight="12.75"/>
  <cols>
    <col min="2" max="2" width="18.140625" style="0" customWidth="1"/>
    <col min="4" max="4" width="8.8515625" style="0" customWidth="1"/>
  </cols>
  <sheetData>
    <row r="2" spans="1:10" ht="15">
      <c r="A2" s="18" t="s">
        <v>141</v>
      </c>
      <c r="B2" s="18"/>
      <c r="C2" s="18"/>
      <c r="D2" s="18"/>
      <c r="E2" s="18"/>
      <c r="F2" s="18"/>
      <c r="G2" s="18"/>
      <c r="H2" s="18"/>
      <c r="I2" s="18"/>
      <c r="J2" s="18"/>
    </row>
    <row r="4" spans="1:8" ht="12.75">
      <c r="A4" s="23" t="s">
        <v>140</v>
      </c>
      <c r="B4" s="23"/>
      <c r="C4" s="14" t="s">
        <v>4</v>
      </c>
      <c r="D4" s="17" t="s">
        <v>5</v>
      </c>
      <c r="E4" s="17"/>
      <c r="F4" s="17"/>
      <c r="G4" s="17"/>
      <c r="H4" s="13"/>
    </row>
    <row r="5" spans="1:7" ht="12.75">
      <c r="A5" s="23" t="s">
        <v>2</v>
      </c>
      <c r="B5" s="23"/>
      <c r="C5" s="14" t="s">
        <v>6</v>
      </c>
      <c r="D5" s="26" t="s">
        <v>7</v>
      </c>
      <c r="E5" s="26"/>
      <c r="F5" s="26"/>
      <c r="G5" s="26"/>
    </row>
    <row r="6" spans="1:7" ht="12.75">
      <c r="A6" s="23" t="s">
        <v>3</v>
      </c>
      <c r="B6" s="23"/>
      <c r="C6" s="14" t="s">
        <v>6</v>
      </c>
      <c r="D6" s="26" t="s">
        <v>7</v>
      </c>
      <c r="E6" s="26"/>
      <c r="F6" s="26"/>
      <c r="G6" s="26"/>
    </row>
    <row r="8" spans="6:7" ht="12.75">
      <c r="F8" s="23"/>
      <c r="G8" s="23"/>
    </row>
    <row r="9" spans="1:10" ht="12.75">
      <c r="A9" s="24" t="s">
        <v>142</v>
      </c>
      <c r="B9" s="24"/>
      <c r="C9" s="24"/>
      <c r="D9" s="14"/>
      <c r="E9" s="24" t="s">
        <v>143</v>
      </c>
      <c r="F9" s="24"/>
      <c r="G9" s="24" t="s">
        <v>144</v>
      </c>
      <c r="H9" s="24"/>
      <c r="I9" s="24" t="s">
        <v>145</v>
      </c>
      <c r="J9" s="24"/>
    </row>
    <row r="10" spans="1:10" ht="12.75">
      <c r="A10" s="12">
        <v>0</v>
      </c>
      <c r="B10" s="22" t="s">
        <v>27</v>
      </c>
      <c r="C10" s="22"/>
      <c r="E10" s="19">
        <f>'SO 101'!H16</f>
        <v>0</v>
      </c>
      <c r="F10" s="19"/>
      <c r="G10" s="19">
        <f>E10*0.21</f>
        <v>0</v>
      </c>
      <c r="H10" s="19"/>
      <c r="I10" s="19">
        <f>E10+G10</f>
        <v>0</v>
      </c>
      <c r="J10" s="19"/>
    </row>
    <row r="11" spans="1:10" ht="12.75">
      <c r="A11" s="12">
        <v>1</v>
      </c>
      <c r="B11" s="22" t="s">
        <v>39</v>
      </c>
      <c r="C11" s="22"/>
      <c r="E11" s="25">
        <f>'SO 101'!H43</f>
        <v>0</v>
      </c>
      <c r="F11" s="25"/>
      <c r="G11" s="19">
        <f>E11*0.21</f>
        <v>0</v>
      </c>
      <c r="H11" s="19"/>
      <c r="I11" s="19">
        <f>E11+G11</f>
        <v>0</v>
      </c>
      <c r="J11" s="19"/>
    </row>
    <row r="12" spans="1:10" ht="12.75">
      <c r="A12" s="12">
        <v>2</v>
      </c>
      <c r="B12" s="22" t="s">
        <v>88</v>
      </c>
      <c r="C12" s="23"/>
      <c r="E12" s="19">
        <f>'SO 101'!H48</f>
        <v>0</v>
      </c>
      <c r="F12" s="19"/>
      <c r="G12" s="19">
        <f>E12*0.21</f>
        <v>0</v>
      </c>
      <c r="H12" s="19"/>
      <c r="I12" s="19">
        <f>E12+G12</f>
        <v>0</v>
      </c>
      <c r="J12" s="19"/>
    </row>
    <row r="13" spans="1:10" ht="12.75">
      <c r="A13" s="12">
        <v>5</v>
      </c>
      <c r="B13" s="22" t="s">
        <v>91</v>
      </c>
      <c r="C13" s="23"/>
      <c r="E13" s="19">
        <f>'SO 101'!H63</f>
        <v>0</v>
      </c>
      <c r="F13" s="19"/>
      <c r="G13" s="19">
        <f>E13*0.21</f>
        <v>0</v>
      </c>
      <c r="H13" s="19"/>
      <c r="I13" s="19">
        <f>E13+G13</f>
        <v>0</v>
      </c>
      <c r="J13" s="19"/>
    </row>
    <row r="14" spans="1:10" ht="12.75">
      <c r="A14" s="12">
        <v>9</v>
      </c>
      <c r="B14" s="22" t="s">
        <v>111</v>
      </c>
      <c r="C14" s="23"/>
      <c r="E14" s="19">
        <f>'SO 101'!H80</f>
        <v>0</v>
      </c>
      <c r="F14" s="19"/>
      <c r="G14" s="19">
        <f>E14*0.21</f>
        <v>0</v>
      </c>
      <c r="H14" s="19"/>
      <c r="I14" s="19">
        <f>E14+G14</f>
        <v>0</v>
      </c>
      <c r="J14" s="19"/>
    </row>
    <row r="16" spans="1:10" ht="12.75">
      <c r="A16" s="16"/>
      <c r="B16" s="20" t="s">
        <v>146</v>
      </c>
      <c r="C16" s="20"/>
      <c r="D16" s="15"/>
      <c r="E16" s="21">
        <f>SUM(E10:E14)</f>
        <v>0</v>
      </c>
      <c r="F16" s="21"/>
      <c r="G16" s="21">
        <f>SUM(G10:G14)</f>
        <v>0</v>
      </c>
      <c r="H16" s="21"/>
      <c r="I16" s="21">
        <f>SUM(I10:I14)</f>
        <v>0</v>
      </c>
      <c r="J16" s="21"/>
    </row>
  </sheetData>
  <mergeCells count="35">
    <mergeCell ref="D5:G5"/>
    <mergeCell ref="D6:G6"/>
    <mergeCell ref="B10:C10"/>
    <mergeCell ref="B11:C11"/>
    <mergeCell ref="A4:B4"/>
    <mergeCell ref="A5:B5"/>
    <mergeCell ref="A6:B6"/>
    <mergeCell ref="F8:G8"/>
    <mergeCell ref="I10:J10"/>
    <mergeCell ref="I11:J11"/>
    <mergeCell ref="I12:J12"/>
    <mergeCell ref="I13:J13"/>
    <mergeCell ref="G13:H13"/>
    <mergeCell ref="B16:C16"/>
    <mergeCell ref="E16:F16"/>
    <mergeCell ref="G16:H16"/>
    <mergeCell ref="I16:J16"/>
    <mergeCell ref="G14:H14"/>
    <mergeCell ref="B14:C14"/>
    <mergeCell ref="A2:J2"/>
    <mergeCell ref="E14:F14"/>
    <mergeCell ref="G10:H10"/>
    <mergeCell ref="G11:H11"/>
    <mergeCell ref="G12:H12"/>
    <mergeCell ref="I14:J14"/>
    <mergeCell ref="A9:C9"/>
    <mergeCell ref="E9:F9"/>
    <mergeCell ref="G9:H9"/>
    <mergeCell ref="B12:C12"/>
    <mergeCell ref="B13:C13"/>
    <mergeCell ref="I9:J9"/>
    <mergeCell ref="E10:F10"/>
    <mergeCell ref="E11:F11"/>
    <mergeCell ref="E12:F12"/>
    <mergeCell ref="E13:F13"/>
  </mergeCells>
  <printOptions/>
  <pageMargins left="0.2362204724409449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C1">
      <pane ySplit="10" topLeftCell="A14" activePane="bottomLeft" state="frozen"/>
      <selection pane="bottomLeft" activeCell="O68" sqref="O6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ht="12.75" customHeight="1">
      <c r="A1" s="1" t="s">
        <v>0</v>
      </c>
    </row>
    <row r="2" ht="12.75" customHeight="1">
      <c r="C2" s="2" t="s">
        <v>139</v>
      </c>
    </row>
    <row r="4" spans="1:5" ht="12.75" customHeight="1">
      <c r="A4" t="s">
        <v>1</v>
      </c>
      <c r="C4" s="1" t="s">
        <v>4</v>
      </c>
      <c r="D4" s="1" t="s">
        <v>5</v>
      </c>
      <c r="E4" s="1"/>
    </row>
    <row r="5" spans="1:5" ht="12.75" customHeight="1">
      <c r="A5" t="s">
        <v>2</v>
      </c>
      <c r="C5" s="1" t="s">
        <v>6</v>
      </c>
      <c r="D5" s="1" t="s">
        <v>7</v>
      </c>
      <c r="E5" s="1"/>
    </row>
    <row r="6" spans="1:5" ht="12.75" customHeight="1">
      <c r="A6" t="s">
        <v>3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7" t="s">
        <v>8</v>
      </c>
      <c r="B8" s="27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15</v>
      </c>
      <c r="H8" s="27"/>
      <c r="I8" s="27" t="s">
        <v>18</v>
      </c>
    </row>
    <row r="9" spans="1:9" ht="14.25">
      <c r="A9" s="27"/>
      <c r="B9" s="27"/>
      <c r="C9" s="27"/>
      <c r="D9" s="27"/>
      <c r="E9" s="27"/>
      <c r="F9" s="27"/>
      <c r="G9" s="3" t="s">
        <v>16</v>
      </c>
      <c r="H9" s="3" t="s">
        <v>17</v>
      </c>
      <c r="I9" s="27"/>
    </row>
    <row r="10" spans="1:9" ht="14.25">
      <c r="A10" s="3" t="s">
        <v>9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  <c r="I10" s="3" t="s">
        <v>26</v>
      </c>
    </row>
    <row r="11" spans="1:9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  <c r="I11" s="6"/>
    </row>
    <row r="12" spans="1:9" ht="25.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5">
        <v>1</v>
      </c>
      <c r="G12" s="8"/>
      <c r="H12" s="7">
        <f>ROUND((G12*F12),2)</f>
        <v>0</v>
      </c>
      <c r="I12" s="9" t="s">
        <v>30</v>
      </c>
    </row>
    <row r="13" spans="1:9" ht="38.25">
      <c r="A13" s="9">
        <v>2</v>
      </c>
      <c r="B13" s="9" t="s">
        <v>33</v>
      </c>
      <c r="C13" s="9" t="s">
        <v>30</v>
      </c>
      <c r="D13" s="9" t="s">
        <v>34</v>
      </c>
      <c r="E13" s="9" t="s">
        <v>32</v>
      </c>
      <c r="F13" s="5">
        <v>1</v>
      </c>
      <c r="G13" s="8"/>
      <c r="H13" s="7">
        <f>ROUND((G13*F13),2)</f>
        <v>0</v>
      </c>
      <c r="I13" s="9" t="s">
        <v>30</v>
      </c>
    </row>
    <row r="14" spans="1:9" ht="25.5">
      <c r="A14" s="9">
        <v>3</v>
      </c>
      <c r="B14" s="9" t="s">
        <v>35</v>
      </c>
      <c r="C14" s="9" t="s">
        <v>30</v>
      </c>
      <c r="D14" s="9" t="s">
        <v>36</v>
      </c>
      <c r="E14" s="9" t="s">
        <v>32</v>
      </c>
      <c r="F14" s="5">
        <v>1</v>
      </c>
      <c r="G14" s="8"/>
      <c r="H14" s="7">
        <f>ROUND((G14*F14),2)</f>
        <v>0</v>
      </c>
      <c r="I14" s="9" t="s">
        <v>30</v>
      </c>
    </row>
    <row r="15" spans="1:9" ht="38.25">
      <c r="A15" s="9">
        <v>4</v>
      </c>
      <c r="B15" s="9" t="s">
        <v>37</v>
      </c>
      <c r="C15" s="9" t="s">
        <v>30</v>
      </c>
      <c r="D15" s="9" t="s">
        <v>38</v>
      </c>
      <c r="E15" s="9" t="s">
        <v>32</v>
      </c>
      <c r="F15" s="5">
        <v>1</v>
      </c>
      <c r="G15" s="8"/>
      <c r="H15" s="7">
        <f>ROUND((G15*F15),2)</f>
        <v>0</v>
      </c>
      <c r="I15" s="9" t="s">
        <v>30</v>
      </c>
    </row>
    <row r="16" spans="1:12" ht="12.75" customHeight="1">
      <c r="A16" s="10"/>
      <c r="B16" s="10"/>
      <c r="C16" s="10" t="s">
        <v>28</v>
      </c>
      <c r="D16" s="10" t="s">
        <v>27</v>
      </c>
      <c r="E16" s="10"/>
      <c r="F16" s="10"/>
      <c r="G16" s="10"/>
      <c r="H16" s="10">
        <f>SUM(H12:H15)</f>
        <v>0</v>
      </c>
      <c r="I16" s="10"/>
      <c r="L16">
        <f>SUM(L12:L15)</f>
        <v>0</v>
      </c>
    </row>
    <row r="18" spans="1:9" ht="12.75" customHeight="1">
      <c r="A18" s="4"/>
      <c r="B18" s="4"/>
      <c r="C18" s="4" t="s">
        <v>9</v>
      </c>
      <c r="D18" s="4" t="s">
        <v>39</v>
      </c>
      <c r="E18" s="4"/>
      <c r="F18" s="6"/>
      <c r="G18" s="4"/>
      <c r="H18" s="6"/>
      <c r="I18" s="6"/>
    </row>
    <row r="19" spans="1:9" ht="51">
      <c r="A19" s="9">
        <v>5</v>
      </c>
      <c r="B19" s="9" t="s">
        <v>40</v>
      </c>
      <c r="C19" s="9" t="s">
        <v>30</v>
      </c>
      <c r="D19" s="9" t="s">
        <v>41</v>
      </c>
      <c r="E19" s="9" t="s">
        <v>42</v>
      </c>
      <c r="F19" s="5">
        <v>0.8</v>
      </c>
      <c r="G19" s="8"/>
      <c r="H19" s="7">
        <f>ROUND((G19*F19),2)</f>
        <v>0</v>
      </c>
      <c r="I19" s="9" t="s">
        <v>43</v>
      </c>
    </row>
    <row r="20" ht="12.75">
      <c r="D20" s="11" t="s">
        <v>44</v>
      </c>
    </row>
    <row r="21" spans="1:9" ht="51">
      <c r="A21" s="9">
        <v>6</v>
      </c>
      <c r="B21" s="9" t="s">
        <v>45</v>
      </c>
      <c r="C21" s="9" t="s">
        <v>30</v>
      </c>
      <c r="D21" s="9" t="s">
        <v>46</v>
      </c>
      <c r="E21" s="9" t="s">
        <v>42</v>
      </c>
      <c r="F21" s="5">
        <v>140.3</v>
      </c>
      <c r="G21" s="8"/>
      <c r="H21" s="7">
        <f>ROUND((G21*F21),2)</f>
        <v>0</v>
      </c>
      <c r="I21" s="9" t="s">
        <v>43</v>
      </c>
    </row>
    <row r="22" ht="12.75">
      <c r="D22" s="11" t="s">
        <v>47</v>
      </c>
    </row>
    <row r="23" spans="1:9" ht="51">
      <c r="A23" s="9">
        <v>7</v>
      </c>
      <c r="B23" s="9" t="s">
        <v>48</v>
      </c>
      <c r="C23" s="9" t="s">
        <v>30</v>
      </c>
      <c r="D23" s="9" t="s">
        <v>49</v>
      </c>
      <c r="E23" s="9" t="s">
        <v>50</v>
      </c>
      <c r="F23" s="5">
        <v>37</v>
      </c>
      <c r="G23" s="8"/>
      <c r="H23" s="7">
        <f>ROUND((G23*F23),2)</f>
        <v>0</v>
      </c>
      <c r="I23" s="9" t="s">
        <v>43</v>
      </c>
    </row>
    <row r="24" ht="12.75">
      <c r="D24" s="11" t="s">
        <v>51</v>
      </c>
    </row>
    <row r="25" spans="1:9" ht="38.25">
      <c r="A25" s="9">
        <v>8</v>
      </c>
      <c r="B25" s="9" t="s">
        <v>52</v>
      </c>
      <c r="C25" s="9" t="s">
        <v>30</v>
      </c>
      <c r="D25" s="9" t="s">
        <v>53</v>
      </c>
      <c r="E25" s="9" t="s">
        <v>42</v>
      </c>
      <c r="F25" s="5">
        <v>14</v>
      </c>
      <c r="G25" s="8"/>
      <c r="H25" s="7">
        <f>ROUND((G25*F25),2)</f>
        <v>0</v>
      </c>
      <c r="I25" s="9" t="s">
        <v>54</v>
      </c>
    </row>
    <row r="26" ht="12.75">
      <c r="D26" s="11" t="s">
        <v>55</v>
      </c>
    </row>
    <row r="27" spans="1:9" ht="408">
      <c r="A27" s="9">
        <v>9</v>
      </c>
      <c r="B27" s="9" t="s">
        <v>56</v>
      </c>
      <c r="C27" s="9" t="s">
        <v>30</v>
      </c>
      <c r="D27" s="9" t="s">
        <v>57</v>
      </c>
      <c r="E27" s="9" t="s">
        <v>42</v>
      </c>
      <c r="F27" s="5">
        <v>22.3</v>
      </c>
      <c r="G27" s="8"/>
      <c r="H27" s="7">
        <f>ROUND((G27*F27),2)</f>
        <v>0</v>
      </c>
      <c r="I27" s="9" t="s">
        <v>58</v>
      </c>
    </row>
    <row r="28" ht="12.75">
      <c r="D28" s="11" t="s">
        <v>59</v>
      </c>
    </row>
    <row r="29" spans="1:9" ht="408">
      <c r="A29" s="9">
        <v>10</v>
      </c>
      <c r="B29" s="9" t="s">
        <v>60</v>
      </c>
      <c r="C29" s="9" t="s">
        <v>30</v>
      </c>
      <c r="D29" s="9" t="s">
        <v>61</v>
      </c>
      <c r="E29" s="9" t="s">
        <v>42</v>
      </c>
      <c r="F29" s="5">
        <v>268.1</v>
      </c>
      <c r="G29" s="8"/>
      <c r="H29" s="7">
        <f>ROUND((G29*F29),2)</f>
        <v>0</v>
      </c>
      <c r="I29" s="9" t="s">
        <v>58</v>
      </c>
    </row>
    <row r="30" ht="12.75">
      <c r="D30" s="11" t="s">
        <v>62</v>
      </c>
    </row>
    <row r="31" spans="1:9" ht="25.5">
      <c r="A31" s="9">
        <v>11</v>
      </c>
      <c r="B31" s="9" t="s">
        <v>63</v>
      </c>
      <c r="C31" s="9" t="s">
        <v>30</v>
      </c>
      <c r="D31" s="9" t="s">
        <v>64</v>
      </c>
      <c r="E31" s="9" t="s">
        <v>65</v>
      </c>
      <c r="F31" s="5">
        <v>998</v>
      </c>
      <c r="G31" s="8"/>
      <c r="H31" s="7">
        <f>ROUND((G31*F31),2)</f>
        <v>0</v>
      </c>
      <c r="I31" s="9" t="s">
        <v>66</v>
      </c>
    </row>
    <row r="32" ht="12.75">
      <c r="D32" s="11" t="s">
        <v>67</v>
      </c>
    </row>
    <row r="33" spans="1:9" ht="38.25">
      <c r="A33" s="9">
        <v>12</v>
      </c>
      <c r="B33" s="9" t="s">
        <v>68</v>
      </c>
      <c r="C33" s="9" t="s">
        <v>30</v>
      </c>
      <c r="D33" s="9" t="s">
        <v>69</v>
      </c>
      <c r="E33" s="9" t="s">
        <v>42</v>
      </c>
      <c r="F33" s="5">
        <v>10.5</v>
      </c>
      <c r="G33" s="8"/>
      <c r="H33" s="7">
        <f>ROUND((G33*F33),2)</f>
        <v>0</v>
      </c>
      <c r="I33" s="9" t="s">
        <v>70</v>
      </c>
    </row>
    <row r="34" ht="12.75">
      <c r="D34" s="11" t="s">
        <v>71</v>
      </c>
    </row>
    <row r="35" spans="1:9" ht="38.25">
      <c r="A35" s="9">
        <v>13</v>
      </c>
      <c r="B35" s="9" t="s">
        <v>72</v>
      </c>
      <c r="C35" s="9" t="s">
        <v>30</v>
      </c>
      <c r="D35" s="9" t="s">
        <v>73</v>
      </c>
      <c r="E35" s="9" t="s">
        <v>42</v>
      </c>
      <c r="F35" s="5">
        <v>22.3</v>
      </c>
      <c r="G35" s="8"/>
      <c r="H35" s="7">
        <f>ROUND((G35*F35),2)</f>
        <v>0</v>
      </c>
      <c r="I35" s="9" t="s">
        <v>70</v>
      </c>
    </row>
    <row r="36" ht="12.75">
      <c r="D36" s="11" t="s">
        <v>74</v>
      </c>
    </row>
    <row r="37" spans="1:9" ht="51">
      <c r="A37" s="9">
        <v>14</v>
      </c>
      <c r="B37" s="9" t="s">
        <v>75</v>
      </c>
      <c r="C37" s="9" t="s">
        <v>30</v>
      </c>
      <c r="D37" s="9" t="s">
        <v>76</v>
      </c>
      <c r="E37" s="9" t="s">
        <v>65</v>
      </c>
      <c r="F37" s="5">
        <v>205</v>
      </c>
      <c r="G37" s="8"/>
      <c r="H37" s="7">
        <f>ROUND((G37*F37),2)</f>
        <v>0</v>
      </c>
      <c r="I37" s="9" t="s">
        <v>77</v>
      </c>
    </row>
    <row r="38" ht="12.75">
      <c r="D38" s="11" t="s">
        <v>78</v>
      </c>
    </row>
    <row r="39" spans="1:9" ht="153">
      <c r="A39" s="9">
        <v>15</v>
      </c>
      <c r="B39" s="9" t="s">
        <v>79</v>
      </c>
      <c r="C39" s="9" t="s">
        <v>30</v>
      </c>
      <c r="D39" s="9" t="s">
        <v>80</v>
      </c>
      <c r="E39" s="9" t="s">
        <v>81</v>
      </c>
      <c r="F39" s="5">
        <v>50</v>
      </c>
      <c r="G39" s="8"/>
      <c r="H39" s="7">
        <f>ROUND((G39*F39),2)</f>
        <v>0</v>
      </c>
      <c r="I39" s="9" t="s">
        <v>82</v>
      </c>
    </row>
    <row r="40" ht="12.75">
      <c r="D40" s="11" t="s">
        <v>83</v>
      </c>
    </row>
    <row r="41" spans="1:9" ht="51">
      <c r="A41" s="9">
        <v>16</v>
      </c>
      <c r="B41" s="9" t="s">
        <v>84</v>
      </c>
      <c r="C41" s="9" t="s">
        <v>30</v>
      </c>
      <c r="D41" s="9" t="s">
        <v>85</v>
      </c>
      <c r="E41" s="9" t="s">
        <v>65</v>
      </c>
      <c r="F41" s="5">
        <v>0.5</v>
      </c>
      <c r="G41" s="8"/>
      <c r="H41" s="7">
        <f>ROUND((G41*F41),2)</f>
        <v>0</v>
      </c>
      <c r="I41" s="9" t="s">
        <v>86</v>
      </c>
    </row>
    <row r="42" ht="12.75">
      <c r="D42" s="11" t="s">
        <v>87</v>
      </c>
    </row>
    <row r="43" spans="1:12" ht="12.75" customHeight="1">
      <c r="A43" s="10"/>
      <c r="B43" s="10"/>
      <c r="C43" s="10" t="s">
        <v>9</v>
      </c>
      <c r="D43" s="10" t="s">
        <v>39</v>
      </c>
      <c r="E43" s="10"/>
      <c r="F43" s="10"/>
      <c r="G43" s="10"/>
      <c r="H43" s="10">
        <f>SUM(H19:H42)</f>
        <v>0</v>
      </c>
      <c r="I43" s="10"/>
      <c r="L43">
        <f>SUM(L19:L42)</f>
        <v>0</v>
      </c>
    </row>
    <row r="45" spans="1:9" ht="12.75" customHeight="1">
      <c r="A45" s="4"/>
      <c r="B45" s="4"/>
      <c r="C45" s="4" t="s">
        <v>19</v>
      </c>
      <c r="D45" s="4" t="s">
        <v>88</v>
      </c>
      <c r="E45" s="4"/>
      <c r="F45" s="6"/>
      <c r="G45" s="4"/>
      <c r="H45" s="6"/>
      <c r="I45" s="6"/>
    </row>
    <row r="46" spans="1:9" ht="51">
      <c r="A46" s="9">
        <v>17</v>
      </c>
      <c r="B46" s="9" t="s">
        <v>89</v>
      </c>
      <c r="C46" s="9" t="s">
        <v>30</v>
      </c>
      <c r="D46" s="9" t="s">
        <v>90</v>
      </c>
      <c r="E46" s="9" t="s">
        <v>65</v>
      </c>
      <c r="F46" s="5">
        <v>998</v>
      </c>
      <c r="G46" s="8"/>
      <c r="H46" s="7">
        <f>ROUND((G46*F46),2)</f>
        <v>0</v>
      </c>
      <c r="I46" s="9" t="s">
        <v>86</v>
      </c>
    </row>
    <row r="47" ht="12.75">
      <c r="D47" s="11" t="s">
        <v>67</v>
      </c>
    </row>
    <row r="48" spans="1:12" ht="12.75" customHeight="1">
      <c r="A48" s="10"/>
      <c r="B48" s="10"/>
      <c r="C48" s="10" t="s">
        <v>19</v>
      </c>
      <c r="D48" s="10" t="s">
        <v>88</v>
      </c>
      <c r="E48" s="10"/>
      <c r="F48" s="10"/>
      <c r="G48" s="10"/>
      <c r="H48" s="10">
        <f>SUM(H46:H47)</f>
        <v>0</v>
      </c>
      <c r="I48" s="10"/>
      <c r="L48">
        <f>SUM(L46:L47)</f>
        <v>0</v>
      </c>
    </row>
    <row r="50" spans="1:9" ht="12.75" customHeight="1">
      <c r="A50" s="4"/>
      <c r="B50" s="4"/>
      <c r="C50" s="4" t="s">
        <v>22</v>
      </c>
      <c r="D50" s="4" t="s">
        <v>91</v>
      </c>
      <c r="E50" s="4"/>
      <c r="F50" s="6"/>
      <c r="G50" s="4"/>
      <c r="H50" s="6"/>
      <c r="I50" s="6"/>
    </row>
    <row r="51" spans="1:9" ht="165.75">
      <c r="A51" s="9">
        <v>18</v>
      </c>
      <c r="B51" s="9" t="s">
        <v>92</v>
      </c>
      <c r="C51" s="9" t="s">
        <v>93</v>
      </c>
      <c r="D51" s="9" t="s">
        <v>94</v>
      </c>
      <c r="E51" s="9" t="s">
        <v>42</v>
      </c>
      <c r="F51" s="5">
        <v>149.7</v>
      </c>
      <c r="G51" s="8"/>
      <c r="H51" s="7">
        <f>ROUND((G51*F51),2)</f>
        <v>0</v>
      </c>
      <c r="I51" s="9" t="s">
        <v>95</v>
      </c>
    </row>
    <row r="52" ht="12.75">
      <c r="D52" s="11" t="s">
        <v>96</v>
      </c>
    </row>
    <row r="53" spans="1:9" ht="165.75">
      <c r="A53" s="9">
        <v>19</v>
      </c>
      <c r="B53" s="9" t="s">
        <v>92</v>
      </c>
      <c r="C53" s="9" t="s">
        <v>97</v>
      </c>
      <c r="D53" s="9" t="s">
        <v>98</v>
      </c>
      <c r="E53" s="9" t="s">
        <v>42</v>
      </c>
      <c r="F53" s="5">
        <v>141.6</v>
      </c>
      <c r="G53" s="8"/>
      <c r="H53" s="7">
        <f>ROUND((G53*F53),2)</f>
        <v>0</v>
      </c>
      <c r="I53" s="9" t="s">
        <v>95</v>
      </c>
    </row>
    <row r="54" ht="12.75">
      <c r="D54" s="11" t="s">
        <v>99</v>
      </c>
    </row>
    <row r="55" spans="1:9" ht="216.75">
      <c r="A55" s="9">
        <v>20</v>
      </c>
      <c r="B55" s="9" t="s">
        <v>100</v>
      </c>
      <c r="C55" s="9" t="s">
        <v>30</v>
      </c>
      <c r="D55" s="9" t="s">
        <v>101</v>
      </c>
      <c r="E55" s="9" t="s">
        <v>65</v>
      </c>
      <c r="F55" s="5">
        <v>37</v>
      </c>
      <c r="G55" s="8"/>
      <c r="H55" s="7">
        <f>ROUND((G55*F55),2)</f>
        <v>0</v>
      </c>
      <c r="I55" s="9" t="s">
        <v>102</v>
      </c>
    </row>
    <row r="56" ht="12.75">
      <c r="D56" s="11" t="s">
        <v>51</v>
      </c>
    </row>
    <row r="57" spans="1:9" ht="216.75">
      <c r="A57" s="9">
        <v>21</v>
      </c>
      <c r="B57" s="9" t="s">
        <v>103</v>
      </c>
      <c r="C57" s="9" t="s">
        <v>93</v>
      </c>
      <c r="D57" s="9" t="s">
        <v>104</v>
      </c>
      <c r="E57" s="9" t="s">
        <v>65</v>
      </c>
      <c r="F57" s="5">
        <v>30.4</v>
      </c>
      <c r="G57" s="8"/>
      <c r="H57" s="7">
        <f>ROUND((G57*F57),2)</f>
        <v>0</v>
      </c>
      <c r="I57" s="9" t="s">
        <v>102</v>
      </c>
    </row>
    <row r="58" ht="12.75">
      <c r="D58" s="11" t="s">
        <v>105</v>
      </c>
    </row>
    <row r="59" spans="1:9" ht="216.75">
      <c r="A59" s="9">
        <v>22</v>
      </c>
      <c r="B59" s="9" t="s">
        <v>103</v>
      </c>
      <c r="C59" s="9" t="s">
        <v>97</v>
      </c>
      <c r="D59" s="9" t="s">
        <v>106</v>
      </c>
      <c r="E59" s="9" t="s">
        <v>65</v>
      </c>
      <c r="F59" s="5">
        <v>19.4</v>
      </c>
      <c r="G59" s="8"/>
      <c r="H59" s="7">
        <f>ROUND((G59*F59),2)</f>
        <v>0</v>
      </c>
      <c r="I59" s="9" t="s">
        <v>102</v>
      </c>
    </row>
    <row r="60" ht="12.75">
      <c r="D60" s="11" t="s">
        <v>107</v>
      </c>
    </row>
    <row r="61" spans="1:9" ht="216.75">
      <c r="A61" s="9">
        <v>23</v>
      </c>
      <c r="B61" s="9" t="s">
        <v>108</v>
      </c>
      <c r="C61" s="9" t="s">
        <v>30</v>
      </c>
      <c r="D61" s="9" t="s">
        <v>109</v>
      </c>
      <c r="E61" s="9" t="s">
        <v>65</v>
      </c>
      <c r="F61" s="5">
        <v>865</v>
      </c>
      <c r="G61" s="8"/>
      <c r="H61" s="7">
        <f>ROUND((G61*F61),2)</f>
        <v>0</v>
      </c>
      <c r="I61" s="9" t="s">
        <v>102</v>
      </c>
    </row>
    <row r="62" ht="12.75">
      <c r="D62" s="11" t="s">
        <v>110</v>
      </c>
    </row>
    <row r="63" spans="1:12" ht="12.75" customHeight="1">
      <c r="A63" s="10"/>
      <c r="B63" s="10"/>
      <c r="C63" s="10" t="s">
        <v>22</v>
      </c>
      <c r="D63" s="10" t="s">
        <v>91</v>
      </c>
      <c r="E63" s="10"/>
      <c r="F63" s="10"/>
      <c r="G63" s="10"/>
      <c r="H63" s="10">
        <f>SUM(H51:H62)</f>
        <v>0</v>
      </c>
      <c r="I63" s="10"/>
      <c r="L63">
        <f>SUM(L51:L62)</f>
        <v>0</v>
      </c>
    </row>
    <row r="65" spans="1:9" ht="12.75" customHeight="1">
      <c r="A65" s="4"/>
      <c r="B65" s="4"/>
      <c r="C65" s="4" t="s">
        <v>26</v>
      </c>
      <c r="D65" s="4" t="s">
        <v>111</v>
      </c>
      <c r="E65" s="4"/>
      <c r="F65" s="6"/>
      <c r="G65" s="4"/>
      <c r="H65" s="6"/>
      <c r="I65" s="6"/>
    </row>
    <row r="66" spans="1:9" ht="114.75">
      <c r="A66" s="9">
        <v>24</v>
      </c>
      <c r="B66" s="9" t="s">
        <v>112</v>
      </c>
      <c r="C66" s="9" t="s">
        <v>30</v>
      </c>
      <c r="D66" s="9" t="s">
        <v>113</v>
      </c>
      <c r="E66" s="9" t="s">
        <v>81</v>
      </c>
      <c r="F66" s="5">
        <v>2</v>
      </c>
      <c r="G66" s="8"/>
      <c r="H66" s="7">
        <f>ROUND((G66*F66),2)</f>
        <v>0</v>
      </c>
      <c r="I66" s="9" t="s">
        <v>114</v>
      </c>
    </row>
    <row r="67" ht="12.75">
      <c r="D67" s="11" t="s">
        <v>115</v>
      </c>
    </row>
    <row r="68" spans="1:9" ht="114.75">
      <c r="A68" s="9">
        <v>25</v>
      </c>
      <c r="B68" s="9" t="s">
        <v>116</v>
      </c>
      <c r="C68" s="9" t="s">
        <v>30</v>
      </c>
      <c r="D68" s="9" t="s">
        <v>117</v>
      </c>
      <c r="E68" s="9" t="s">
        <v>81</v>
      </c>
      <c r="F68" s="5">
        <v>1</v>
      </c>
      <c r="G68" s="8"/>
      <c r="H68" s="7">
        <f>ROUND((G68*F68),2)</f>
        <v>0</v>
      </c>
      <c r="I68" s="9" t="s">
        <v>114</v>
      </c>
    </row>
    <row r="69" ht="12.75">
      <c r="D69" s="11" t="s">
        <v>118</v>
      </c>
    </row>
    <row r="70" spans="1:9" ht="76.5">
      <c r="A70" s="9">
        <v>26</v>
      </c>
      <c r="B70" s="9" t="s">
        <v>119</v>
      </c>
      <c r="C70" s="9" t="s">
        <v>30</v>
      </c>
      <c r="D70" s="9" t="s">
        <v>120</v>
      </c>
      <c r="E70" s="9" t="s">
        <v>50</v>
      </c>
      <c r="F70" s="5">
        <v>98</v>
      </c>
      <c r="G70" s="8"/>
      <c r="H70" s="7">
        <f>ROUND((G70*F70),2)</f>
        <v>0</v>
      </c>
      <c r="I70" s="9" t="s">
        <v>121</v>
      </c>
    </row>
    <row r="71" ht="12.75">
      <c r="D71" s="11" t="s">
        <v>122</v>
      </c>
    </row>
    <row r="72" spans="1:9" ht="38.25">
      <c r="A72" s="9">
        <v>27</v>
      </c>
      <c r="B72" s="9" t="s">
        <v>123</v>
      </c>
      <c r="C72" s="9" t="s">
        <v>30</v>
      </c>
      <c r="D72" s="9" t="s">
        <v>124</v>
      </c>
      <c r="E72" s="9" t="s">
        <v>125</v>
      </c>
      <c r="F72" s="5">
        <v>1</v>
      </c>
      <c r="G72" s="8"/>
      <c r="H72" s="7">
        <f>ROUND((G72*F72),2)</f>
        <v>0</v>
      </c>
      <c r="I72" s="9" t="s">
        <v>30</v>
      </c>
    </row>
    <row r="73" ht="12.75">
      <c r="D73" s="11" t="s">
        <v>118</v>
      </c>
    </row>
    <row r="74" spans="1:9" ht="63.75">
      <c r="A74" s="9">
        <v>28</v>
      </c>
      <c r="B74" s="9" t="s">
        <v>126</v>
      </c>
      <c r="C74" s="9" t="s">
        <v>30</v>
      </c>
      <c r="D74" s="9" t="s">
        <v>127</v>
      </c>
      <c r="E74" s="9" t="s">
        <v>42</v>
      </c>
      <c r="F74" s="5">
        <v>7.7</v>
      </c>
      <c r="G74" s="8"/>
      <c r="H74" s="7">
        <f>ROUND((G74*F74),2)</f>
        <v>0</v>
      </c>
      <c r="I74" s="9" t="s">
        <v>128</v>
      </c>
    </row>
    <row r="75" ht="12.75">
      <c r="D75" s="11" t="s">
        <v>129</v>
      </c>
    </row>
    <row r="76" spans="1:9" ht="63.75">
      <c r="A76" s="9">
        <v>29</v>
      </c>
      <c r="B76" s="9" t="s">
        <v>130</v>
      </c>
      <c r="C76" s="9" t="s">
        <v>30</v>
      </c>
      <c r="D76" s="9" t="s">
        <v>131</v>
      </c>
      <c r="E76" s="9" t="s">
        <v>42</v>
      </c>
      <c r="F76" s="5">
        <v>1.5</v>
      </c>
      <c r="G76" s="8"/>
      <c r="H76" s="7">
        <f>ROUND((G76*F76),2)</f>
        <v>0</v>
      </c>
      <c r="I76" s="9" t="s">
        <v>128</v>
      </c>
    </row>
    <row r="77" ht="12.75">
      <c r="D77" s="11" t="s">
        <v>132</v>
      </c>
    </row>
    <row r="78" spans="1:9" ht="63.75">
      <c r="A78" s="9">
        <v>30</v>
      </c>
      <c r="B78" s="9" t="s">
        <v>133</v>
      </c>
      <c r="C78" s="9" t="s">
        <v>30</v>
      </c>
      <c r="D78" s="9" t="s">
        <v>134</v>
      </c>
      <c r="E78" s="9" t="s">
        <v>32</v>
      </c>
      <c r="F78" s="5">
        <v>1</v>
      </c>
      <c r="G78" s="8"/>
      <c r="H78" s="7">
        <f>ROUND((G78*F78),2)</f>
        <v>0</v>
      </c>
      <c r="I78" s="9" t="s">
        <v>128</v>
      </c>
    </row>
    <row r="79" ht="12.75">
      <c r="D79" s="11" t="s">
        <v>118</v>
      </c>
    </row>
    <row r="80" spans="1:12" ht="12.75" customHeight="1">
      <c r="A80" s="10"/>
      <c r="B80" s="10"/>
      <c r="C80" s="10" t="s">
        <v>26</v>
      </c>
      <c r="D80" s="10" t="s">
        <v>111</v>
      </c>
      <c r="E80" s="10"/>
      <c r="F80" s="10"/>
      <c r="G80" s="10"/>
      <c r="H80" s="10">
        <f>SUM(H66:H79)</f>
        <v>0</v>
      </c>
      <c r="I80" s="10"/>
      <c r="L80">
        <f>SUM(L66:L79)</f>
        <v>0</v>
      </c>
    </row>
    <row r="82" spans="1:12" ht="12.75" customHeight="1">
      <c r="A82" s="10"/>
      <c r="B82" s="10" t="s">
        <v>135</v>
      </c>
      <c r="C82" s="10"/>
      <c r="D82" s="10" t="s">
        <v>136</v>
      </c>
      <c r="E82" s="10"/>
      <c r="F82" s="10"/>
      <c r="G82" s="10"/>
      <c r="H82" s="10">
        <f>+H16+H43+H48+H63+H80</f>
        <v>0</v>
      </c>
      <c r="I82" s="10"/>
      <c r="L82">
        <f>+L16+L43+L48+L63+L80</f>
        <v>0</v>
      </c>
    </row>
    <row r="83" spans="4:8" ht="12.75" customHeight="1">
      <c r="D83" s="10" t="s">
        <v>137</v>
      </c>
      <c r="E83" s="10"/>
      <c r="F83" s="10"/>
      <c r="G83" s="10"/>
      <c r="H83" s="10">
        <f>H82*0.21</f>
        <v>0</v>
      </c>
    </row>
    <row r="84" spans="4:8" ht="12.75" customHeight="1">
      <c r="D84" s="10" t="s">
        <v>138</v>
      </c>
      <c r="E84" s="10"/>
      <c r="F84" s="10"/>
      <c r="G84" s="10"/>
      <c r="H84" s="10">
        <f>H83+H82</f>
        <v>0</v>
      </c>
    </row>
  </sheetData>
  <sheetProtection password="ED6E" sheet="1" objects="1" scenarios="1"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7" bottom="0.68" header="0.5118110236220472" footer="0.5118110236220472"/>
  <pageSetup fitToHeight="6" fitToWidth="1" horizontalDpi="300" verticalDpi="3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monika.karasova</dc:creator>
  <cp:keywords/>
  <dc:description/>
  <cp:lastModifiedBy>Monika Karasová</cp:lastModifiedBy>
  <cp:lastPrinted>2013-09-19T09:08:03Z</cp:lastPrinted>
  <dcterms:created xsi:type="dcterms:W3CDTF">2013-09-19T05:59:52Z</dcterms:created>
  <dcterms:modified xsi:type="dcterms:W3CDTF">2013-09-19T09:11:15Z</dcterms:modified>
  <cp:category/>
  <cp:version/>
  <cp:contentType/>
  <cp:contentStatus/>
</cp:coreProperties>
</file>